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rom E Drive\Jim\Jim\Fencing\South East\Competitions\"/>
    </mc:Choice>
  </mc:AlternateContent>
  <bookViews>
    <workbookView xWindow="0" yWindow="0" windowWidth="15360" windowHeight="7755"/>
  </bookViews>
  <sheets>
    <sheet name="MenOverall" sheetId="11" r:id="rId1"/>
    <sheet name="WomenOverall" sheetId="12" r:id="rId2"/>
    <sheet name="Ssx-Men" sheetId="2" r:id="rId3"/>
    <sheet name="Invicta-Men" sheetId="1" r:id="rId4"/>
    <sheet name="Bton-Men" sheetId="5" r:id="rId5"/>
    <sheet name="Bxly-Men" sheetId="10" r:id="rId6"/>
    <sheet name="Chi-Men" sheetId="7" r:id="rId7"/>
    <sheet name="Ssx-Women" sheetId="3" r:id="rId8"/>
    <sheet name="Invicta-Women" sheetId="4" r:id="rId9"/>
    <sheet name="Bton-Women" sheetId="6" r:id="rId10"/>
    <sheet name="Bxly-Women" sheetId="9" r:id="rId11"/>
    <sheet name="Chi-Women" sheetId="8" r:id="rId12"/>
  </sheets>
  <calcPr calcId="152511" concurrentCalc="0"/>
</workbook>
</file>

<file path=xl/calcChain.xml><?xml version="1.0" encoding="utf-8"?>
<calcChain xmlns="http://schemas.openxmlformats.org/spreadsheetml/2006/main">
  <c r="C4" i="8" l="1"/>
  <c r="C6" i="8"/>
  <c r="C11" i="8"/>
  <c r="C13" i="8"/>
  <c r="C16" i="8"/>
  <c r="C17" i="8"/>
  <c r="C19" i="8"/>
  <c r="C20" i="8"/>
  <c r="C21" i="8"/>
  <c r="O59" i="12"/>
  <c r="G59" i="12"/>
  <c r="O58" i="12"/>
  <c r="G58" i="12"/>
  <c r="O57" i="12"/>
  <c r="G57" i="12"/>
  <c r="O56" i="12"/>
  <c r="G56" i="12"/>
  <c r="O55" i="12"/>
  <c r="G55" i="12"/>
  <c r="O54" i="12"/>
  <c r="G54" i="12"/>
  <c r="O53" i="12"/>
  <c r="G53" i="12"/>
  <c r="O52" i="12"/>
  <c r="G52" i="12"/>
  <c r="O51" i="12"/>
  <c r="G51" i="12"/>
  <c r="O50" i="12"/>
  <c r="G50" i="12"/>
  <c r="O49" i="12"/>
  <c r="G49" i="12"/>
  <c r="O48" i="12"/>
  <c r="G48" i="12"/>
  <c r="O47" i="12"/>
  <c r="G47" i="12"/>
  <c r="O46" i="12"/>
  <c r="G46" i="12"/>
  <c r="O45" i="12"/>
  <c r="G45" i="12"/>
  <c r="O44" i="12"/>
  <c r="G44" i="12"/>
  <c r="O43" i="12"/>
  <c r="G43" i="12"/>
  <c r="O42" i="12"/>
  <c r="G42" i="12"/>
  <c r="O41" i="12"/>
  <c r="G41" i="12"/>
  <c r="O40" i="12"/>
  <c r="G40" i="12"/>
  <c r="O39" i="12"/>
  <c r="G39" i="12"/>
  <c r="O38" i="12"/>
  <c r="G38" i="12"/>
  <c r="O37" i="12"/>
  <c r="G37" i="12"/>
  <c r="O36" i="12"/>
  <c r="G36" i="12"/>
  <c r="O35" i="12"/>
  <c r="G35" i="12"/>
  <c r="O34" i="12"/>
  <c r="G34" i="12"/>
  <c r="O33" i="12"/>
  <c r="G33" i="12"/>
  <c r="O32" i="12"/>
  <c r="G32" i="12"/>
  <c r="O31" i="12"/>
  <c r="G31" i="12"/>
  <c r="O30" i="12"/>
  <c r="G30" i="12"/>
  <c r="O29" i="12"/>
  <c r="G29" i="12"/>
  <c r="O28" i="12"/>
  <c r="G28" i="12"/>
  <c r="O27" i="12"/>
  <c r="G27" i="12"/>
  <c r="O26" i="12"/>
  <c r="G26" i="12"/>
  <c r="O25" i="12"/>
  <c r="G25" i="12"/>
  <c r="O24" i="12"/>
  <c r="G24" i="12"/>
  <c r="O23" i="12"/>
  <c r="G23" i="12"/>
  <c r="O22" i="12"/>
  <c r="G22" i="12"/>
  <c r="O21" i="12"/>
  <c r="G21" i="12"/>
  <c r="O20" i="12"/>
  <c r="G20" i="12"/>
  <c r="O19" i="12"/>
  <c r="G19" i="12"/>
  <c r="O18" i="12"/>
  <c r="G18" i="12"/>
  <c r="O17" i="12"/>
  <c r="G17" i="12"/>
  <c r="O16" i="12"/>
  <c r="G16" i="12"/>
  <c r="O15" i="12"/>
  <c r="G15" i="12"/>
  <c r="O14" i="12"/>
  <c r="G14" i="12"/>
  <c r="O13" i="12"/>
  <c r="G13" i="12"/>
  <c r="O12" i="12"/>
  <c r="G12" i="12"/>
  <c r="O11" i="12"/>
  <c r="G11" i="12"/>
  <c r="O10" i="12"/>
  <c r="G10" i="12"/>
  <c r="O9" i="12"/>
  <c r="G9" i="12"/>
  <c r="O8" i="12"/>
  <c r="G8" i="12"/>
  <c r="O7" i="12"/>
  <c r="G7" i="12"/>
  <c r="O6" i="12"/>
  <c r="G6" i="12"/>
  <c r="O5" i="12"/>
  <c r="G5" i="12"/>
  <c r="C48" i="7"/>
  <c r="C32" i="7"/>
  <c r="C18" i="7"/>
  <c r="C14" i="7"/>
  <c r="C22" i="7"/>
  <c r="C39" i="7"/>
  <c r="C49" i="7"/>
  <c r="C50" i="7"/>
  <c r="C23" i="7"/>
  <c r="C42" i="7"/>
  <c r="C12" i="7"/>
  <c r="C25" i="7"/>
  <c r="C15" i="7"/>
  <c r="C46" i="7"/>
  <c r="C26" i="7"/>
  <c r="C13" i="7"/>
  <c r="O158" i="11"/>
  <c r="N158" i="11"/>
  <c r="M158" i="11"/>
  <c r="L158" i="11"/>
  <c r="K158" i="11"/>
  <c r="C158" i="11"/>
  <c r="D158" i="11"/>
  <c r="E158" i="11"/>
  <c r="F158" i="11"/>
  <c r="G158" i="11"/>
  <c r="H158" i="11"/>
  <c r="I158" i="11"/>
  <c r="O157" i="11"/>
  <c r="N157" i="11"/>
  <c r="M157" i="11"/>
  <c r="L157" i="11"/>
  <c r="K157" i="11"/>
  <c r="C157" i="11"/>
  <c r="D157" i="11"/>
  <c r="E157" i="11"/>
  <c r="F157" i="11"/>
  <c r="G157" i="11"/>
  <c r="H157" i="11"/>
  <c r="I157" i="11"/>
  <c r="O156" i="11"/>
  <c r="N156" i="11"/>
  <c r="M156" i="11"/>
  <c r="L156" i="11"/>
  <c r="K156" i="11"/>
  <c r="C156" i="11"/>
  <c r="D156" i="11"/>
  <c r="E156" i="11"/>
  <c r="F156" i="11"/>
  <c r="G156" i="11"/>
  <c r="H156" i="11"/>
  <c r="I156" i="11"/>
  <c r="O155" i="11"/>
  <c r="N155" i="11"/>
  <c r="M155" i="11"/>
  <c r="L155" i="11"/>
  <c r="K155" i="11"/>
  <c r="C155" i="11"/>
  <c r="D155" i="11"/>
  <c r="E155" i="11"/>
  <c r="F155" i="11"/>
  <c r="G155" i="11"/>
  <c r="H155" i="11"/>
  <c r="I155" i="11"/>
  <c r="O154" i="11"/>
  <c r="N154" i="11"/>
  <c r="M154" i="11"/>
  <c r="L154" i="11"/>
  <c r="K154" i="11"/>
  <c r="C154" i="11"/>
  <c r="D154" i="11"/>
  <c r="E154" i="11"/>
  <c r="F154" i="11"/>
  <c r="G154" i="11"/>
  <c r="H154" i="11"/>
  <c r="I154" i="11"/>
  <c r="O153" i="11"/>
  <c r="N153" i="11"/>
  <c r="M153" i="11"/>
  <c r="L153" i="11"/>
  <c r="K153" i="11"/>
  <c r="C153" i="11"/>
  <c r="D153" i="11"/>
  <c r="E153" i="11"/>
  <c r="F153" i="11"/>
  <c r="G153" i="11"/>
  <c r="H153" i="11"/>
  <c r="I153" i="11"/>
  <c r="O152" i="11"/>
  <c r="N152" i="11"/>
  <c r="M152" i="11"/>
  <c r="L152" i="11"/>
  <c r="K152" i="11"/>
  <c r="C152" i="11"/>
  <c r="D152" i="11"/>
  <c r="E152" i="11"/>
  <c r="F152" i="11"/>
  <c r="G152" i="11"/>
  <c r="H152" i="11"/>
  <c r="I152" i="11"/>
  <c r="O151" i="11"/>
  <c r="N151" i="11"/>
  <c r="M151" i="11"/>
  <c r="L151" i="11"/>
  <c r="K151" i="11"/>
  <c r="C151" i="11"/>
  <c r="D151" i="11"/>
  <c r="E151" i="11"/>
  <c r="F151" i="11"/>
  <c r="G151" i="11"/>
  <c r="H151" i="11"/>
  <c r="I151" i="11"/>
  <c r="O150" i="11"/>
  <c r="N150" i="11"/>
  <c r="M150" i="11"/>
  <c r="L150" i="11"/>
  <c r="K150" i="11"/>
  <c r="C150" i="11"/>
  <c r="D150" i="11"/>
  <c r="E150" i="11"/>
  <c r="F150" i="11"/>
  <c r="G150" i="11"/>
  <c r="H150" i="11"/>
  <c r="I150" i="11"/>
  <c r="O149" i="11"/>
  <c r="N149" i="11"/>
  <c r="M149" i="11"/>
  <c r="L149" i="11"/>
  <c r="K149" i="11"/>
  <c r="C149" i="11"/>
  <c r="D149" i="11"/>
  <c r="E149" i="11"/>
  <c r="F149" i="11"/>
  <c r="G149" i="11"/>
  <c r="H149" i="11"/>
  <c r="I149" i="11"/>
  <c r="O148" i="11"/>
  <c r="N148" i="11"/>
  <c r="M148" i="11"/>
  <c r="L148" i="11"/>
  <c r="K148" i="11"/>
  <c r="C148" i="11"/>
  <c r="D148" i="11"/>
  <c r="E148" i="11"/>
  <c r="F148" i="11"/>
  <c r="G148" i="11"/>
  <c r="H148" i="11"/>
  <c r="I148" i="11"/>
  <c r="O147" i="11"/>
  <c r="N147" i="11"/>
  <c r="M147" i="11"/>
  <c r="L147" i="11"/>
  <c r="K147" i="11"/>
  <c r="C147" i="11"/>
  <c r="D147" i="11"/>
  <c r="E147" i="11"/>
  <c r="F147" i="11"/>
  <c r="G147" i="11"/>
  <c r="H147" i="11"/>
  <c r="I147" i="11"/>
  <c r="O146" i="11"/>
  <c r="N146" i="11"/>
  <c r="M146" i="11"/>
  <c r="L146" i="11"/>
  <c r="K146" i="11"/>
  <c r="C146" i="11"/>
  <c r="D146" i="11"/>
  <c r="E146" i="11"/>
  <c r="F146" i="11"/>
  <c r="G146" i="11"/>
  <c r="H146" i="11"/>
  <c r="I146" i="11"/>
  <c r="O145" i="11"/>
  <c r="N145" i="11"/>
  <c r="M145" i="11"/>
  <c r="L145" i="11"/>
  <c r="K145" i="11"/>
  <c r="C145" i="11"/>
  <c r="D145" i="11"/>
  <c r="E145" i="11"/>
  <c r="F145" i="11"/>
  <c r="G145" i="11"/>
  <c r="H145" i="11"/>
  <c r="I145" i="11"/>
  <c r="O144" i="11"/>
  <c r="N144" i="11"/>
  <c r="M144" i="11"/>
  <c r="L144" i="11"/>
  <c r="K144" i="11"/>
  <c r="C144" i="11"/>
  <c r="D144" i="11"/>
  <c r="E144" i="11"/>
  <c r="F144" i="11"/>
  <c r="G144" i="11"/>
  <c r="H144" i="11"/>
  <c r="I144" i="11"/>
  <c r="O143" i="11"/>
  <c r="N143" i="11"/>
  <c r="M143" i="11"/>
  <c r="L143" i="11"/>
  <c r="K143" i="11"/>
  <c r="C143" i="11"/>
  <c r="D143" i="11"/>
  <c r="E143" i="11"/>
  <c r="F143" i="11"/>
  <c r="G143" i="11"/>
  <c r="H143" i="11"/>
  <c r="I143" i="11"/>
  <c r="O142" i="11"/>
  <c r="N142" i="11"/>
  <c r="M142" i="11"/>
  <c r="L142" i="11"/>
  <c r="K142" i="11"/>
  <c r="C142" i="11"/>
  <c r="D142" i="11"/>
  <c r="E142" i="11"/>
  <c r="F142" i="11"/>
  <c r="G142" i="11"/>
  <c r="H142" i="11"/>
  <c r="I142" i="11"/>
  <c r="O141" i="11"/>
  <c r="N141" i="11"/>
  <c r="M141" i="11"/>
  <c r="L141" i="11"/>
  <c r="K141" i="11"/>
  <c r="C141" i="11"/>
  <c r="D141" i="11"/>
  <c r="E141" i="11"/>
  <c r="F141" i="11"/>
  <c r="G141" i="11"/>
  <c r="H141" i="11"/>
  <c r="I141" i="11"/>
  <c r="O140" i="11"/>
  <c r="N140" i="11"/>
  <c r="M140" i="11"/>
  <c r="L140" i="11"/>
  <c r="K140" i="11"/>
  <c r="C140" i="11"/>
  <c r="D140" i="11"/>
  <c r="E140" i="11"/>
  <c r="F140" i="11"/>
  <c r="G140" i="11"/>
  <c r="H140" i="11"/>
  <c r="I140" i="11"/>
  <c r="O139" i="11"/>
  <c r="N139" i="11"/>
  <c r="M139" i="11"/>
  <c r="L139" i="11"/>
  <c r="K139" i="11"/>
  <c r="C139" i="11"/>
  <c r="D139" i="11"/>
  <c r="E139" i="11"/>
  <c r="F139" i="11"/>
  <c r="G139" i="11"/>
  <c r="H139" i="11"/>
  <c r="I139" i="11"/>
  <c r="O138" i="11"/>
  <c r="N138" i="11"/>
  <c r="M138" i="11"/>
  <c r="L138" i="11"/>
  <c r="K138" i="11"/>
  <c r="C138" i="11"/>
  <c r="D138" i="11"/>
  <c r="E138" i="11"/>
  <c r="F138" i="11"/>
  <c r="G138" i="11"/>
  <c r="H138" i="11"/>
  <c r="I138" i="11"/>
  <c r="O137" i="11"/>
  <c r="N137" i="11"/>
  <c r="M137" i="11"/>
  <c r="L137" i="11"/>
  <c r="K137" i="11"/>
  <c r="C137" i="11"/>
  <c r="D137" i="11"/>
  <c r="E137" i="11"/>
  <c r="F137" i="11"/>
  <c r="G137" i="11"/>
  <c r="H137" i="11"/>
  <c r="I137" i="11"/>
  <c r="O136" i="11"/>
  <c r="N136" i="11"/>
  <c r="M136" i="11"/>
  <c r="L136" i="11"/>
  <c r="K136" i="11"/>
  <c r="C136" i="11"/>
  <c r="D136" i="11"/>
  <c r="E136" i="11"/>
  <c r="F136" i="11"/>
  <c r="G136" i="11"/>
  <c r="H136" i="11"/>
  <c r="I136" i="11"/>
  <c r="O135" i="11"/>
  <c r="N135" i="11"/>
  <c r="M135" i="11"/>
  <c r="L135" i="11"/>
  <c r="K135" i="11"/>
  <c r="C135" i="11"/>
  <c r="D135" i="11"/>
  <c r="E135" i="11"/>
  <c r="F135" i="11"/>
  <c r="G135" i="11"/>
  <c r="H135" i="11"/>
  <c r="I135" i="11"/>
  <c r="O134" i="11"/>
  <c r="N134" i="11"/>
  <c r="M134" i="11"/>
  <c r="L134" i="11"/>
  <c r="K134" i="11"/>
  <c r="C134" i="11"/>
  <c r="D134" i="11"/>
  <c r="E134" i="11"/>
  <c r="F134" i="11"/>
  <c r="G134" i="11"/>
  <c r="H134" i="11"/>
  <c r="I134" i="11"/>
  <c r="O133" i="11"/>
  <c r="N133" i="11"/>
  <c r="M133" i="11"/>
  <c r="L133" i="11"/>
  <c r="K133" i="11"/>
  <c r="C133" i="11"/>
  <c r="D133" i="11"/>
  <c r="E133" i="11"/>
  <c r="F133" i="11"/>
  <c r="G133" i="11"/>
  <c r="H133" i="11"/>
  <c r="I133" i="11"/>
  <c r="O132" i="11"/>
  <c r="N132" i="11"/>
  <c r="M132" i="11"/>
  <c r="L132" i="11"/>
  <c r="K132" i="11"/>
  <c r="C132" i="11"/>
  <c r="D132" i="11"/>
  <c r="E132" i="11"/>
  <c r="F132" i="11"/>
  <c r="G132" i="11"/>
  <c r="H132" i="11"/>
  <c r="I132" i="11"/>
  <c r="O131" i="11"/>
  <c r="N131" i="11"/>
  <c r="M131" i="11"/>
  <c r="L131" i="11"/>
  <c r="K131" i="11"/>
  <c r="C131" i="11"/>
  <c r="D131" i="11"/>
  <c r="E131" i="11"/>
  <c r="F131" i="11"/>
  <c r="G131" i="11"/>
  <c r="H131" i="11"/>
  <c r="I131" i="11"/>
  <c r="O130" i="11"/>
  <c r="N130" i="11"/>
  <c r="M130" i="11"/>
  <c r="L130" i="11"/>
  <c r="K130" i="11"/>
  <c r="C130" i="11"/>
  <c r="D130" i="11"/>
  <c r="E130" i="11"/>
  <c r="F130" i="11"/>
  <c r="G130" i="11"/>
  <c r="H130" i="11"/>
  <c r="I130" i="11"/>
  <c r="O129" i="11"/>
  <c r="N129" i="11"/>
  <c r="M129" i="11"/>
  <c r="L129" i="11"/>
  <c r="K129" i="11"/>
  <c r="C129" i="11"/>
  <c r="D129" i="11"/>
  <c r="E129" i="11"/>
  <c r="F129" i="11"/>
  <c r="G129" i="11"/>
  <c r="H129" i="11"/>
  <c r="I129" i="11"/>
  <c r="O128" i="11"/>
  <c r="N128" i="11"/>
  <c r="M128" i="11"/>
  <c r="L128" i="11"/>
  <c r="K128" i="11"/>
  <c r="C128" i="11"/>
  <c r="D128" i="11"/>
  <c r="E128" i="11"/>
  <c r="F128" i="11"/>
  <c r="G128" i="11"/>
  <c r="H128" i="11"/>
  <c r="I128" i="11"/>
  <c r="O127" i="11"/>
  <c r="N127" i="11"/>
  <c r="M127" i="11"/>
  <c r="L127" i="11"/>
  <c r="K127" i="11"/>
  <c r="C127" i="11"/>
  <c r="D127" i="11"/>
  <c r="E127" i="11"/>
  <c r="F127" i="11"/>
  <c r="G127" i="11"/>
  <c r="H127" i="11"/>
  <c r="I127" i="11"/>
  <c r="O126" i="11"/>
  <c r="N126" i="11"/>
  <c r="M126" i="11"/>
  <c r="L126" i="11"/>
  <c r="K126" i="11"/>
  <c r="C126" i="11"/>
  <c r="D126" i="11"/>
  <c r="E126" i="11"/>
  <c r="F126" i="11"/>
  <c r="G126" i="11"/>
  <c r="H126" i="11"/>
  <c r="I126" i="11"/>
  <c r="O125" i="11"/>
  <c r="N125" i="11"/>
  <c r="M125" i="11"/>
  <c r="L125" i="11"/>
  <c r="K125" i="11"/>
  <c r="C125" i="11"/>
  <c r="D125" i="11"/>
  <c r="E125" i="11"/>
  <c r="F125" i="11"/>
  <c r="G125" i="11"/>
  <c r="H125" i="11"/>
  <c r="I125" i="11"/>
  <c r="O124" i="11"/>
  <c r="N124" i="11"/>
  <c r="M124" i="11"/>
  <c r="L124" i="11"/>
  <c r="K124" i="11"/>
  <c r="C124" i="11"/>
  <c r="D124" i="11"/>
  <c r="E124" i="11"/>
  <c r="F124" i="11"/>
  <c r="G124" i="11"/>
  <c r="H124" i="11"/>
  <c r="I124" i="11"/>
  <c r="O123" i="11"/>
  <c r="N123" i="11"/>
  <c r="M123" i="11"/>
  <c r="L123" i="11"/>
  <c r="K123" i="11"/>
  <c r="C123" i="11"/>
  <c r="D123" i="11"/>
  <c r="E123" i="11"/>
  <c r="F123" i="11"/>
  <c r="G123" i="11"/>
  <c r="H123" i="11"/>
  <c r="I123" i="11"/>
  <c r="O122" i="11"/>
  <c r="N122" i="11"/>
  <c r="M122" i="11"/>
  <c r="L122" i="11"/>
  <c r="K122" i="11"/>
  <c r="C122" i="11"/>
  <c r="D122" i="11"/>
  <c r="E122" i="11"/>
  <c r="F122" i="11"/>
  <c r="G122" i="11"/>
  <c r="H122" i="11"/>
  <c r="I122" i="11"/>
  <c r="O121" i="11"/>
  <c r="N121" i="11"/>
  <c r="M121" i="11"/>
  <c r="L121" i="11"/>
  <c r="K121" i="11"/>
  <c r="C121" i="11"/>
  <c r="D121" i="11"/>
  <c r="E121" i="11"/>
  <c r="F121" i="11"/>
  <c r="G121" i="11"/>
  <c r="H121" i="11"/>
  <c r="I121" i="11"/>
  <c r="O120" i="11"/>
  <c r="N120" i="11"/>
  <c r="M120" i="11"/>
  <c r="L120" i="11"/>
  <c r="K120" i="11"/>
  <c r="C120" i="11"/>
  <c r="D120" i="11"/>
  <c r="E120" i="11"/>
  <c r="F120" i="11"/>
  <c r="G120" i="11"/>
  <c r="H120" i="11"/>
  <c r="I120" i="11"/>
  <c r="O119" i="11"/>
  <c r="N119" i="11"/>
  <c r="M119" i="11"/>
  <c r="L119" i="11"/>
  <c r="K119" i="11"/>
  <c r="C119" i="11"/>
  <c r="D119" i="11"/>
  <c r="E119" i="11"/>
  <c r="F119" i="11"/>
  <c r="G119" i="11"/>
  <c r="H119" i="11"/>
  <c r="I119" i="11"/>
  <c r="O118" i="11"/>
  <c r="N118" i="11"/>
  <c r="M118" i="11"/>
  <c r="L118" i="11"/>
  <c r="K118" i="11"/>
  <c r="C118" i="11"/>
  <c r="D118" i="11"/>
  <c r="E118" i="11"/>
  <c r="F118" i="11"/>
  <c r="G118" i="11"/>
  <c r="H118" i="11"/>
  <c r="I118" i="11"/>
  <c r="O117" i="11"/>
  <c r="N117" i="11"/>
  <c r="M117" i="11"/>
  <c r="L117" i="11"/>
  <c r="K117" i="11"/>
  <c r="C117" i="11"/>
  <c r="D117" i="11"/>
  <c r="E117" i="11"/>
  <c r="F117" i="11"/>
  <c r="G117" i="11"/>
  <c r="H117" i="11"/>
  <c r="I117" i="11"/>
  <c r="O116" i="11"/>
  <c r="N116" i="11"/>
  <c r="M116" i="11"/>
  <c r="L116" i="11"/>
  <c r="K116" i="11"/>
  <c r="C116" i="11"/>
  <c r="D116" i="11"/>
  <c r="E116" i="11"/>
  <c r="F116" i="11"/>
  <c r="G116" i="11"/>
  <c r="H116" i="11"/>
  <c r="I116" i="11"/>
  <c r="O115" i="11"/>
  <c r="N115" i="11"/>
  <c r="M115" i="11"/>
  <c r="L115" i="11"/>
  <c r="K115" i="11"/>
  <c r="C115" i="11"/>
  <c r="D115" i="11"/>
  <c r="E115" i="11"/>
  <c r="F115" i="11"/>
  <c r="G115" i="11"/>
  <c r="H115" i="11"/>
  <c r="I115" i="11"/>
  <c r="O114" i="11"/>
  <c r="N114" i="11"/>
  <c r="M114" i="11"/>
  <c r="L114" i="11"/>
  <c r="K114" i="11"/>
  <c r="C114" i="11"/>
  <c r="D114" i="11"/>
  <c r="E114" i="11"/>
  <c r="F114" i="11"/>
  <c r="G114" i="11"/>
  <c r="H114" i="11"/>
  <c r="I114" i="11"/>
  <c r="O113" i="11"/>
  <c r="N113" i="11"/>
  <c r="M113" i="11"/>
  <c r="L113" i="11"/>
  <c r="K113" i="11"/>
  <c r="C113" i="11"/>
  <c r="D113" i="11"/>
  <c r="E113" i="11"/>
  <c r="F113" i="11"/>
  <c r="G113" i="11"/>
  <c r="H113" i="11"/>
  <c r="I113" i="11"/>
  <c r="O112" i="11"/>
  <c r="N112" i="11"/>
  <c r="M112" i="11"/>
  <c r="L112" i="11"/>
  <c r="K112" i="11"/>
  <c r="C112" i="11"/>
  <c r="D112" i="11"/>
  <c r="E112" i="11"/>
  <c r="F112" i="11"/>
  <c r="G112" i="11"/>
  <c r="H112" i="11"/>
  <c r="I112" i="11"/>
  <c r="O111" i="11"/>
  <c r="N111" i="11"/>
  <c r="M111" i="11"/>
  <c r="L111" i="11"/>
  <c r="K111" i="11"/>
  <c r="C111" i="11"/>
  <c r="D111" i="11"/>
  <c r="E111" i="11"/>
  <c r="F111" i="11"/>
  <c r="G111" i="11"/>
  <c r="H111" i="11"/>
  <c r="I111" i="11"/>
  <c r="O110" i="11"/>
  <c r="N110" i="11"/>
  <c r="M110" i="11"/>
  <c r="L110" i="11"/>
  <c r="K110" i="11"/>
  <c r="C110" i="11"/>
  <c r="D110" i="11"/>
  <c r="E110" i="11"/>
  <c r="F110" i="11"/>
  <c r="G110" i="11"/>
  <c r="H110" i="11"/>
  <c r="I110" i="11"/>
  <c r="O109" i="11"/>
  <c r="N109" i="11"/>
  <c r="M109" i="11"/>
  <c r="L109" i="11"/>
  <c r="K109" i="11"/>
  <c r="C109" i="11"/>
  <c r="D109" i="11"/>
  <c r="E109" i="11"/>
  <c r="F109" i="11"/>
  <c r="G109" i="11"/>
  <c r="H109" i="11"/>
  <c r="I109" i="11"/>
  <c r="O108" i="11"/>
  <c r="N108" i="11"/>
  <c r="M108" i="11"/>
  <c r="L108" i="11"/>
  <c r="K108" i="11"/>
  <c r="C108" i="11"/>
  <c r="D108" i="11"/>
  <c r="E108" i="11"/>
  <c r="F108" i="11"/>
  <c r="G108" i="11"/>
  <c r="H108" i="11"/>
  <c r="I108" i="11"/>
  <c r="O107" i="11"/>
  <c r="N107" i="11"/>
  <c r="M107" i="11"/>
  <c r="L107" i="11"/>
  <c r="K107" i="11"/>
  <c r="C107" i="11"/>
  <c r="D107" i="11"/>
  <c r="E107" i="11"/>
  <c r="F107" i="11"/>
  <c r="G107" i="11"/>
  <c r="H107" i="11"/>
  <c r="I107" i="11"/>
  <c r="O106" i="11"/>
  <c r="N106" i="11"/>
  <c r="M106" i="11"/>
  <c r="L106" i="11"/>
  <c r="K106" i="11"/>
  <c r="C106" i="11"/>
  <c r="D106" i="11"/>
  <c r="E106" i="11"/>
  <c r="F106" i="11"/>
  <c r="G106" i="11"/>
  <c r="H106" i="11"/>
  <c r="I106" i="11"/>
  <c r="O105" i="11"/>
  <c r="N105" i="11"/>
  <c r="M105" i="11"/>
  <c r="L105" i="11"/>
  <c r="K105" i="11"/>
  <c r="C105" i="11"/>
  <c r="D105" i="11"/>
  <c r="E105" i="11"/>
  <c r="F105" i="11"/>
  <c r="G105" i="11"/>
  <c r="H105" i="11"/>
  <c r="I105" i="11"/>
  <c r="O104" i="11"/>
  <c r="N104" i="11"/>
  <c r="M104" i="11"/>
  <c r="L104" i="11"/>
  <c r="K104" i="11"/>
  <c r="C104" i="11"/>
  <c r="D104" i="11"/>
  <c r="E104" i="11"/>
  <c r="F104" i="11"/>
  <c r="G104" i="11"/>
  <c r="H104" i="11"/>
  <c r="I104" i="11"/>
  <c r="O103" i="11"/>
  <c r="N103" i="11"/>
  <c r="M103" i="11"/>
  <c r="L103" i="11"/>
  <c r="K103" i="11"/>
  <c r="C103" i="11"/>
  <c r="D103" i="11"/>
  <c r="E103" i="11"/>
  <c r="F103" i="11"/>
  <c r="G103" i="11"/>
  <c r="H103" i="11"/>
  <c r="I103" i="11"/>
  <c r="O102" i="11"/>
  <c r="N102" i="11"/>
  <c r="M102" i="11"/>
  <c r="L102" i="11"/>
  <c r="K102" i="11"/>
  <c r="C102" i="11"/>
  <c r="D102" i="11"/>
  <c r="E102" i="11"/>
  <c r="F102" i="11"/>
  <c r="G102" i="11"/>
  <c r="H102" i="11"/>
  <c r="I102" i="11"/>
  <c r="O101" i="11"/>
  <c r="N101" i="11"/>
  <c r="M101" i="11"/>
  <c r="L101" i="11"/>
  <c r="K101" i="11"/>
  <c r="C101" i="11"/>
  <c r="D101" i="11"/>
  <c r="E101" i="11"/>
  <c r="F101" i="11"/>
  <c r="G101" i="11"/>
  <c r="H101" i="11"/>
  <c r="I101" i="11"/>
  <c r="O100" i="11"/>
  <c r="N100" i="11"/>
  <c r="M100" i="11"/>
  <c r="L100" i="11"/>
  <c r="K100" i="11"/>
  <c r="C100" i="11"/>
  <c r="D100" i="11"/>
  <c r="E100" i="11"/>
  <c r="F100" i="11"/>
  <c r="G100" i="11"/>
  <c r="H100" i="11"/>
  <c r="I100" i="11"/>
  <c r="O99" i="11"/>
  <c r="N99" i="11"/>
  <c r="M99" i="11"/>
  <c r="L99" i="11"/>
  <c r="K99" i="11"/>
  <c r="C99" i="11"/>
  <c r="D99" i="11"/>
  <c r="E99" i="11"/>
  <c r="F99" i="11"/>
  <c r="G99" i="11"/>
  <c r="H99" i="11"/>
  <c r="I99" i="11"/>
  <c r="O98" i="11"/>
  <c r="N98" i="11"/>
  <c r="M98" i="11"/>
  <c r="L98" i="11"/>
  <c r="K98" i="11"/>
  <c r="C98" i="11"/>
  <c r="D98" i="11"/>
  <c r="E98" i="11"/>
  <c r="F98" i="11"/>
  <c r="G98" i="11"/>
  <c r="H98" i="11"/>
  <c r="I98" i="11"/>
  <c r="O97" i="11"/>
  <c r="N97" i="11"/>
  <c r="M97" i="11"/>
  <c r="L97" i="11"/>
  <c r="K97" i="11"/>
  <c r="C97" i="11"/>
  <c r="D97" i="11"/>
  <c r="E97" i="11"/>
  <c r="F97" i="11"/>
  <c r="G97" i="11"/>
  <c r="H97" i="11"/>
  <c r="I97" i="11"/>
  <c r="O96" i="11"/>
  <c r="N96" i="11"/>
  <c r="M96" i="11"/>
  <c r="L96" i="11"/>
  <c r="K96" i="11"/>
  <c r="C96" i="11"/>
  <c r="D96" i="11"/>
  <c r="E96" i="11"/>
  <c r="F96" i="11"/>
  <c r="G96" i="11"/>
  <c r="H96" i="11"/>
  <c r="I96" i="11"/>
  <c r="O95" i="11"/>
  <c r="N95" i="11"/>
  <c r="M95" i="11"/>
  <c r="L95" i="11"/>
  <c r="K95" i="11"/>
  <c r="C95" i="11"/>
  <c r="D95" i="11"/>
  <c r="E95" i="11"/>
  <c r="F95" i="11"/>
  <c r="G95" i="11"/>
  <c r="H95" i="11"/>
  <c r="I95" i="11"/>
  <c r="O94" i="11"/>
  <c r="N94" i="11"/>
  <c r="M94" i="11"/>
  <c r="L94" i="11"/>
  <c r="K94" i="11"/>
  <c r="C94" i="11"/>
  <c r="D94" i="11"/>
  <c r="E94" i="11"/>
  <c r="F94" i="11"/>
  <c r="G94" i="11"/>
  <c r="H94" i="11"/>
  <c r="I94" i="11"/>
  <c r="O93" i="11"/>
  <c r="N93" i="11"/>
  <c r="M93" i="11"/>
  <c r="L93" i="11"/>
  <c r="K93" i="11"/>
  <c r="C93" i="11"/>
  <c r="D93" i="11"/>
  <c r="E93" i="11"/>
  <c r="F93" i="11"/>
  <c r="G93" i="11"/>
  <c r="H93" i="11"/>
  <c r="I93" i="11"/>
  <c r="O92" i="11"/>
  <c r="N92" i="11"/>
  <c r="M92" i="11"/>
  <c r="L92" i="11"/>
  <c r="K92" i="11"/>
  <c r="C92" i="11"/>
  <c r="D92" i="11"/>
  <c r="E92" i="11"/>
  <c r="F92" i="11"/>
  <c r="G92" i="11"/>
  <c r="H92" i="11"/>
  <c r="I92" i="11"/>
  <c r="O91" i="11"/>
  <c r="N91" i="11"/>
  <c r="M91" i="11"/>
  <c r="L91" i="11"/>
  <c r="K91" i="11"/>
  <c r="C91" i="11"/>
  <c r="D91" i="11"/>
  <c r="E91" i="11"/>
  <c r="F91" i="11"/>
  <c r="G91" i="11"/>
  <c r="H91" i="11"/>
  <c r="I91" i="11"/>
  <c r="O90" i="11"/>
  <c r="N90" i="11"/>
  <c r="M90" i="11"/>
  <c r="L90" i="11"/>
  <c r="K90" i="11"/>
  <c r="C90" i="11"/>
  <c r="D90" i="11"/>
  <c r="E90" i="11"/>
  <c r="F90" i="11"/>
  <c r="G90" i="11"/>
  <c r="H90" i="11"/>
  <c r="I90" i="11"/>
  <c r="O89" i="11"/>
  <c r="N89" i="11"/>
  <c r="M89" i="11"/>
  <c r="L89" i="11"/>
  <c r="K89" i="11"/>
  <c r="C89" i="11"/>
  <c r="D89" i="11"/>
  <c r="E89" i="11"/>
  <c r="F89" i="11"/>
  <c r="G89" i="11"/>
  <c r="H89" i="11"/>
  <c r="I89" i="11"/>
  <c r="O88" i="11"/>
  <c r="N88" i="11"/>
  <c r="M88" i="11"/>
  <c r="L88" i="11"/>
  <c r="K88" i="11"/>
  <c r="C88" i="11"/>
  <c r="D88" i="11"/>
  <c r="E88" i="11"/>
  <c r="F88" i="11"/>
  <c r="G88" i="11"/>
  <c r="H88" i="11"/>
  <c r="I88" i="11"/>
  <c r="O87" i="11"/>
  <c r="N87" i="11"/>
  <c r="M87" i="11"/>
  <c r="L87" i="11"/>
  <c r="K87" i="11"/>
  <c r="C87" i="11"/>
  <c r="D87" i="11"/>
  <c r="E87" i="11"/>
  <c r="F87" i="11"/>
  <c r="G87" i="11"/>
  <c r="H87" i="11"/>
  <c r="I87" i="11"/>
  <c r="O86" i="11"/>
  <c r="N86" i="11"/>
  <c r="M86" i="11"/>
  <c r="L86" i="11"/>
  <c r="K86" i="11"/>
  <c r="C86" i="11"/>
  <c r="D86" i="11"/>
  <c r="E86" i="11"/>
  <c r="F86" i="11"/>
  <c r="G86" i="11"/>
  <c r="H86" i="11"/>
  <c r="I86" i="11"/>
  <c r="O85" i="11"/>
  <c r="N85" i="11"/>
  <c r="M85" i="11"/>
  <c r="L85" i="11"/>
  <c r="K85" i="11"/>
  <c r="C85" i="11"/>
  <c r="D85" i="11"/>
  <c r="E85" i="11"/>
  <c r="F85" i="11"/>
  <c r="G85" i="11"/>
  <c r="H85" i="11"/>
  <c r="I85" i="11"/>
  <c r="O84" i="11"/>
  <c r="N84" i="11"/>
  <c r="M84" i="11"/>
  <c r="L84" i="11"/>
  <c r="K84" i="11"/>
  <c r="C84" i="11"/>
  <c r="D84" i="11"/>
  <c r="E84" i="11"/>
  <c r="F84" i="11"/>
  <c r="G84" i="11"/>
  <c r="H84" i="11"/>
  <c r="I84" i="11"/>
  <c r="O83" i="11"/>
  <c r="N83" i="11"/>
  <c r="M83" i="11"/>
  <c r="L83" i="11"/>
  <c r="K83" i="11"/>
  <c r="C83" i="11"/>
  <c r="D83" i="11"/>
  <c r="E83" i="11"/>
  <c r="F83" i="11"/>
  <c r="G83" i="11"/>
  <c r="H83" i="11"/>
  <c r="I83" i="11"/>
  <c r="O82" i="11"/>
  <c r="N82" i="11"/>
  <c r="M82" i="11"/>
  <c r="L82" i="11"/>
  <c r="K82" i="11"/>
  <c r="C82" i="11"/>
  <c r="D82" i="11"/>
  <c r="E82" i="11"/>
  <c r="F82" i="11"/>
  <c r="G82" i="11"/>
  <c r="H82" i="11"/>
  <c r="I82" i="11"/>
  <c r="O81" i="11"/>
  <c r="N81" i="11"/>
  <c r="M81" i="11"/>
  <c r="L81" i="11"/>
  <c r="K81" i="11"/>
  <c r="C81" i="11"/>
  <c r="D81" i="11"/>
  <c r="E81" i="11"/>
  <c r="F81" i="11"/>
  <c r="G81" i="11"/>
  <c r="H81" i="11"/>
  <c r="I81" i="11"/>
  <c r="O80" i="11"/>
  <c r="N80" i="11"/>
  <c r="M80" i="11"/>
  <c r="L80" i="11"/>
  <c r="K80" i="11"/>
  <c r="C80" i="11"/>
  <c r="D80" i="11"/>
  <c r="E80" i="11"/>
  <c r="F80" i="11"/>
  <c r="G80" i="11"/>
  <c r="H80" i="11"/>
  <c r="I80" i="11"/>
  <c r="O79" i="11"/>
  <c r="N79" i="11"/>
  <c r="M79" i="11"/>
  <c r="L79" i="11"/>
  <c r="K79" i="11"/>
  <c r="C79" i="11"/>
  <c r="D79" i="11"/>
  <c r="E79" i="11"/>
  <c r="F79" i="11"/>
  <c r="G79" i="11"/>
  <c r="H79" i="11"/>
  <c r="I79" i="11"/>
  <c r="O78" i="11"/>
  <c r="N78" i="11"/>
  <c r="M78" i="11"/>
  <c r="L78" i="11"/>
  <c r="K78" i="11"/>
  <c r="C78" i="11"/>
  <c r="D78" i="11"/>
  <c r="E78" i="11"/>
  <c r="F78" i="11"/>
  <c r="G78" i="11"/>
  <c r="H78" i="11"/>
  <c r="I78" i="11"/>
  <c r="O77" i="11"/>
  <c r="N77" i="11"/>
  <c r="M77" i="11"/>
  <c r="L77" i="11"/>
  <c r="K77" i="11"/>
  <c r="C77" i="11"/>
  <c r="D77" i="11"/>
  <c r="E77" i="11"/>
  <c r="F77" i="11"/>
  <c r="G77" i="11"/>
  <c r="H77" i="11"/>
  <c r="I77" i="11"/>
  <c r="O76" i="11"/>
  <c r="N76" i="11"/>
  <c r="M76" i="11"/>
  <c r="L76" i="11"/>
  <c r="K76" i="11"/>
  <c r="C76" i="11"/>
  <c r="D76" i="11"/>
  <c r="E76" i="11"/>
  <c r="F76" i="11"/>
  <c r="G76" i="11"/>
  <c r="H76" i="11"/>
  <c r="I76" i="11"/>
  <c r="O75" i="11"/>
  <c r="N75" i="11"/>
  <c r="M75" i="11"/>
  <c r="L75" i="11"/>
  <c r="K75" i="11"/>
  <c r="C75" i="11"/>
  <c r="D75" i="11"/>
  <c r="E75" i="11"/>
  <c r="F75" i="11"/>
  <c r="G75" i="11"/>
  <c r="H75" i="11"/>
  <c r="I75" i="11"/>
  <c r="O74" i="11"/>
  <c r="N74" i="11"/>
  <c r="M74" i="11"/>
  <c r="L74" i="11"/>
  <c r="K74" i="11"/>
  <c r="C74" i="11"/>
  <c r="D74" i="11"/>
  <c r="E74" i="11"/>
  <c r="F74" i="11"/>
  <c r="G74" i="11"/>
  <c r="H74" i="11"/>
  <c r="I74" i="11"/>
  <c r="O73" i="11"/>
  <c r="N73" i="11"/>
  <c r="M73" i="11"/>
  <c r="L73" i="11"/>
  <c r="K73" i="11"/>
  <c r="C73" i="11"/>
  <c r="D73" i="11"/>
  <c r="E73" i="11"/>
  <c r="F73" i="11"/>
  <c r="G73" i="11"/>
  <c r="H73" i="11"/>
  <c r="I73" i="11"/>
  <c r="O72" i="11"/>
  <c r="N72" i="11"/>
  <c r="M72" i="11"/>
  <c r="L72" i="11"/>
  <c r="K72" i="11"/>
  <c r="C72" i="11"/>
  <c r="D72" i="11"/>
  <c r="E72" i="11"/>
  <c r="F72" i="11"/>
  <c r="G72" i="11"/>
  <c r="H72" i="11"/>
  <c r="I72" i="11"/>
  <c r="O71" i="11"/>
  <c r="N71" i="11"/>
  <c r="M71" i="11"/>
  <c r="L71" i="11"/>
  <c r="K71" i="11"/>
  <c r="C71" i="11"/>
  <c r="D71" i="11"/>
  <c r="E71" i="11"/>
  <c r="F71" i="11"/>
  <c r="G71" i="11"/>
  <c r="H71" i="11"/>
  <c r="I71" i="11"/>
  <c r="O70" i="11"/>
  <c r="N70" i="11"/>
  <c r="M70" i="11"/>
  <c r="L70" i="11"/>
  <c r="K70" i="11"/>
  <c r="C70" i="11"/>
  <c r="D70" i="11"/>
  <c r="E70" i="11"/>
  <c r="F70" i="11"/>
  <c r="G70" i="11"/>
  <c r="H70" i="11"/>
  <c r="I70" i="11"/>
  <c r="O69" i="11"/>
  <c r="N69" i="11"/>
  <c r="M69" i="11"/>
  <c r="L69" i="11"/>
  <c r="K69" i="11"/>
  <c r="C69" i="11"/>
  <c r="D69" i="11"/>
  <c r="E69" i="11"/>
  <c r="F69" i="11"/>
  <c r="G69" i="11"/>
  <c r="H69" i="11"/>
  <c r="I69" i="11"/>
  <c r="O68" i="11"/>
  <c r="N68" i="11"/>
  <c r="M68" i="11"/>
  <c r="L68" i="11"/>
  <c r="K68" i="11"/>
  <c r="C68" i="11"/>
  <c r="D68" i="11"/>
  <c r="E68" i="11"/>
  <c r="F68" i="11"/>
  <c r="G68" i="11"/>
  <c r="H68" i="11"/>
  <c r="I68" i="11"/>
  <c r="O67" i="11"/>
  <c r="N67" i="11"/>
  <c r="M67" i="11"/>
  <c r="L67" i="11"/>
  <c r="K67" i="11"/>
  <c r="C67" i="11"/>
  <c r="D67" i="11"/>
  <c r="E67" i="11"/>
  <c r="F67" i="11"/>
  <c r="G67" i="11"/>
  <c r="H67" i="11"/>
  <c r="I67" i="11"/>
  <c r="O66" i="11"/>
  <c r="N66" i="11"/>
  <c r="M66" i="11"/>
  <c r="L66" i="11"/>
  <c r="K66" i="11"/>
  <c r="C66" i="11"/>
  <c r="D66" i="11"/>
  <c r="E66" i="11"/>
  <c r="F66" i="11"/>
  <c r="G66" i="11"/>
  <c r="H66" i="11"/>
  <c r="I66" i="11"/>
  <c r="O65" i="11"/>
  <c r="N65" i="11"/>
  <c r="M65" i="11"/>
  <c r="L65" i="11"/>
  <c r="K65" i="11"/>
  <c r="C65" i="11"/>
  <c r="D65" i="11"/>
  <c r="E65" i="11"/>
  <c r="F65" i="11"/>
  <c r="G65" i="11"/>
  <c r="H65" i="11"/>
  <c r="I65" i="11"/>
  <c r="O64" i="11"/>
  <c r="N64" i="11"/>
  <c r="M64" i="11"/>
  <c r="L64" i="11"/>
  <c r="K64" i="11"/>
  <c r="C64" i="11"/>
  <c r="D64" i="11"/>
  <c r="E64" i="11"/>
  <c r="F64" i="11"/>
  <c r="G64" i="11"/>
  <c r="H64" i="11"/>
  <c r="I64" i="11"/>
  <c r="O63" i="11"/>
  <c r="N63" i="11"/>
  <c r="M63" i="11"/>
  <c r="L63" i="11"/>
  <c r="K63" i="11"/>
  <c r="C63" i="11"/>
  <c r="D63" i="11"/>
  <c r="E63" i="11"/>
  <c r="F63" i="11"/>
  <c r="G63" i="11"/>
  <c r="H63" i="11"/>
  <c r="I63" i="11"/>
  <c r="O62" i="11"/>
  <c r="N62" i="11"/>
  <c r="M62" i="11"/>
  <c r="L62" i="11"/>
  <c r="K62" i="11"/>
  <c r="C62" i="11"/>
  <c r="D62" i="11"/>
  <c r="E62" i="11"/>
  <c r="F62" i="11"/>
  <c r="G62" i="11"/>
  <c r="H62" i="11"/>
  <c r="I62" i="11"/>
  <c r="O61" i="11"/>
  <c r="N61" i="11"/>
  <c r="M61" i="11"/>
  <c r="L61" i="11"/>
  <c r="K61" i="11"/>
  <c r="C61" i="11"/>
  <c r="D61" i="11"/>
  <c r="E61" i="11"/>
  <c r="F61" i="11"/>
  <c r="G61" i="11"/>
  <c r="H61" i="11"/>
  <c r="I61" i="11"/>
  <c r="O60" i="11"/>
  <c r="N60" i="11"/>
  <c r="M60" i="11"/>
  <c r="L60" i="11"/>
  <c r="K60" i="11"/>
  <c r="C60" i="11"/>
  <c r="D60" i="11"/>
  <c r="E60" i="11"/>
  <c r="F60" i="11"/>
  <c r="G60" i="11"/>
  <c r="H60" i="11"/>
  <c r="I60" i="11"/>
  <c r="O59" i="11"/>
  <c r="N59" i="11"/>
  <c r="M59" i="11"/>
  <c r="L59" i="11"/>
  <c r="K59" i="11"/>
  <c r="C59" i="11"/>
  <c r="D59" i="11"/>
  <c r="E59" i="11"/>
  <c r="F59" i="11"/>
  <c r="G59" i="11"/>
  <c r="H59" i="11"/>
  <c r="I59" i="11"/>
  <c r="O58" i="11"/>
  <c r="N58" i="11"/>
  <c r="M58" i="11"/>
  <c r="L58" i="11"/>
  <c r="K58" i="11"/>
  <c r="C58" i="11"/>
  <c r="D58" i="11"/>
  <c r="E58" i="11"/>
  <c r="F58" i="11"/>
  <c r="G58" i="11"/>
  <c r="H58" i="11"/>
  <c r="I58" i="11"/>
  <c r="O57" i="11"/>
  <c r="N57" i="11"/>
  <c r="M57" i="11"/>
  <c r="L57" i="11"/>
  <c r="K57" i="11"/>
  <c r="C57" i="11"/>
  <c r="D57" i="11"/>
  <c r="E57" i="11"/>
  <c r="F57" i="11"/>
  <c r="G57" i="11"/>
  <c r="H57" i="11"/>
  <c r="I57" i="11"/>
  <c r="O56" i="11"/>
  <c r="N56" i="11"/>
  <c r="M56" i="11"/>
  <c r="L56" i="11"/>
  <c r="K56" i="11"/>
  <c r="C56" i="11"/>
  <c r="D56" i="11"/>
  <c r="E56" i="11"/>
  <c r="F56" i="11"/>
  <c r="G56" i="11"/>
  <c r="H56" i="11"/>
  <c r="I56" i="11"/>
  <c r="O55" i="11"/>
  <c r="N55" i="11"/>
  <c r="M55" i="11"/>
  <c r="L55" i="11"/>
  <c r="K55" i="11"/>
  <c r="C55" i="11"/>
  <c r="D55" i="11"/>
  <c r="E55" i="11"/>
  <c r="F55" i="11"/>
  <c r="G55" i="11"/>
  <c r="H55" i="11"/>
  <c r="I55" i="11"/>
  <c r="O54" i="11"/>
  <c r="N54" i="11"/>
  <c r="M54" i="11"/>
  <c r="L54" i="11"/>
  <c r="K54" i="11"/>
  <c r="C54" i="11"/>
  <c r="D54" i="11"/>
  <c r="E54" i="11"/>
  <c r="F54" i="11"/>
  <c r="G54" i="11"/>
  <c r="H54" i="11"/>
  <c r="I54" i="11"/>
  <c r="O53" i="11"/>
  <c r="N53" i="11"/>
  <c r="M53" i="11"/>
  <c r="L53" i="11"/>
  <c r="K53" i="11"/>
  <c r="C53" i="11"/>
  <c r="D53" i="11"/>
  <c r="E53" i="11"/>
  <c r="F53" i="11"/>
  <c r="G53" i="11"/>
  <c r="H53" i="11"/>
  <c r="I53" i="11"/>
  <c r="O52" i="11"/>
  <c r="N52" i="11"/>
  <c r="M52" i="11"/>
  <c r="L52" i="11"/>
  <c r="K52" i="11"/>
  <c r="C52" i="11"/>
  <c r="D52" i="11"/>
  <c r="E52" i="11"/>
  <c r="F52" i="11"/>
  <c r="G52" i="11"/>
  <c r="H52" i="11"/>
  <c r="I52" i="11"/>
  <c r="O51" i="11"/>
  <c r="N51" i="11"/>
  <c r="M51" i="11"/>
  <c r="L51" i="11"/>
  <c r="K51" i="11"/>
  <c r="C51" i="11"/>
  <c r="D51" i="11"/>
  <c r="E51" i="11"/>
  <c r="F51" i="11"/>
  <c r="G51" i="11"/>
  <c r="H51" i="11"/>
  <c r="I51" i="11"/>
  <c r="O50" i="11"/>
  <c r="N50" i="11"/>
  <c r="M50" i="11"/>
  <c r="L50" i="11"/>
  <c r="K50" i="11"/>
  <c r="C50" i="11"/>
  <c r="D50" i="11"/>
  <c r="E50" i="11"/>
  <c r="F50" i="11"/>
  <c r="G50" i="11"/>
  <c r="H50" i="11"/>
  <c r="I50" i="11"/>
  <c r="O49" i="11"/>
  <c r="N49" i="11"/>
  <c r="M49" i="11"/>
  <c r="L49" i="11"/>
  <c r="K49" i="11"/>
  <c r="C49" i="11"/>
  <c r="D49" i="11"/>
  <c r="E49" i="11"/>
  <c r="F49" i="11"/>
  <c r="G49" i="11"/>
  <c r="H49" i="11"/>
  <c r="I49" i="11"/>
  <c r="O48" i="11"/>
  <c r="N48" i="11"/>
  <c r="M48" i="11"/>
  <c r="L48" i="11"/>
  <c r="K48" i="11"/>
  <c r="C48" i="11"/>
  <c r="D48" i="11"/>
  <c r="E48" i="11"/>
  <c r="F48" i="11"/>
  <c r="G48" i="11"/>
  <c r="H48" i="11"/>
  <c r="I48" i="11"/>
  <c r="O47" i="11"/>
  <c r="N47" i="11"/>
  <c r="M47" i="11"/>
  <c r="L47" i="11"/>
  <c r="K47" i="11"/>
  <c r="C47" i="11"/>
  <c r="D47" i="11"/>
  <c r="E47" i="11"/>
  <c r="F47" i="11"/>
  <c r="G47" i="11"/>
  <c r="H47" i="11"/>
  <c r="I47" i="11"/>
  <c r="O46" i="11"/>
  <c r="N46" i="11"/>
  <c r="M46" i="11"/>
  <c r="L46" i="11"/>
  <c r="K46" i="11"/>
  <c r="C46" i="11"/>
  <c r="D46" i="11"/>
  <c r="E46" i="11"/>
  <c r="F46" i="11"/>
  <c r="G46" i="11"/>
  <c r="H46" i="11"/>
  <c r="I46" i="11"/>
  <c r="O45" i="11"/>
  <c r="N45" i="11"/>
  <c r="M45" i="11"/>
  <c r="L45" i="11"/>
  <c r="K45" i="11"/>
  <c r="C45" i="11"/>
  <c r="D45" i="11"/>
  <c r="E45" i="11"/>
  <c r="F45" i="11"/>
  <c r="G45" i="11"/>
  <c r="H45" i="11"/>
  <c r="I45" i="11"/>
  <c r="O44" i="11"/>
  <c r="N44" i="11"/>
  <c r="M44" i="11"/>
  <c r="L44" i="11"/>
  <c r="K44" i="11"/>
  <c r="C44" i="11"/>
  <c r="D44" i="11"/>
  <c r="E44" i="11"/>
  <c r="F44" i="11"/>
  <c r="G44" i="11"/>
  <c r="H44" i="11"/>
  <c r="I44" i="11"/>
  <c r="O43" i="11"/>
  <c r="N43" i="11"/>
  <c r="M43" i="11"/>
  <c r="L43" i="11"/>
  <c r="K43" i="11"/>
  <c r="C43" i="11"/>
  <c r="D43" i="11"/>
  <c r="E43" i="11"/>
  <c r="F43" i="11"/>
  <c r="G43" i="11"/>
  <c r="H43" i="11"/>
  <c r="I43" i="11"/>
  <c r="O42" i="11"/>
  <c r="N42" i="11"/>
  <c r="M42" i="11"/>
  <c r="L42" i="11"/>
  <c r="K42" i="11"/>
  <c r="C42" i="11"/>
  <c r="D42" i="11"/>
  <c r="E42" i="11"/>
  <c r="F42" i="11"/>
  <c r="G42" i="11"/>
  <c r="H42" i="11"/>
  <c r="I42" i="11"/>
  <c r="O41" i="11"/>
  <c r="N41" i="11"/>
  <c r="M41" i="11"/>
  <c r="L41" i="11"/>
  <c r="K41" i="11"/>
  <c r="C41" i="11"/>
  <c r="D41" i="11"/>
  <c r="E41" i="11"/>
  <c r="F41" i="11"/>
  <c r="G41" i="11"/>
  <c r="H41" i="11"/>
  <c r="I41" i="11"/>
  <c r="O40" i="11"/>
  <c r="N40" i="11"/>
  <c r="M40" i="11"/>
  <c r="L40" i="11"/>
  <c r="K40" i="11"/>
  <c r="C40" i="11"/>
  <c r="D40" i="11"/>
  <c r="E40" i="11"/>
  <c r="F40" i="11"/>
  <c r="G40" i="11"/>
  <c r="H40" i="11"/>
  <c r="I40" i="11"/>
  <c r="O39" i="11"/>
  <c r="N39" i="11"/>
  <c r="M39" i="11"/>
  <c r="L39" i="11"/>
  <c r="K39" i="11"/>
  <c r="C39" i="11"/>
  <c r="D39" i="11"/>
  <c r="E39" i="11"/>
  <c r="F39" i="11"/>
  <c r="G39" i="11"/>
  <c r="H39" i="11"/>
  <c r="I39" i="11"/>
  <c r="O38" i="11"/>
  <c r="N38" i="11"/>
  <c r="M38" i="11"/>
  <c r="L38" i="11"/>
  <c r="K38" i="11"/>
  <c r="C38" i="11"/>
  <c r="D38" i="11"/>
  <c r="E38" i="11"/>
  <c r="F38" i="11"/>
  <c r="G38" i="11"/>
  <c r="H38" i="11"/>
  <c r="I38" i="11"/>
  <c r="O37" i="11"/>
  <c r="N37" i="11"/>
  <c r="M37" i="11"/>
  <c r="L37" i="11"/>
  <c r="K37" i="11"/>
  <c r="C37" i="11"/>
  <c r="D37" i="11"/>
  <c r="E37" i="11"/>
  <c r="F37" i="11"/>
  <c r="G37" i="11"/>
  <c r="H37" i="11"/>
  <c r="I37" i="11"/>
  <c r="O36" i="11"/>
  <c r="N36" i="11"/>
  <c r="M36" i="11"/>
  <c r="L36" i="11"/>
  <c r="K36" i="11"/>
  <c r="C36" i="11"/>
  <c r="D36" i="11"/>
  <c r="E36" i="11"/>
  <c r="F36" i="11"/>
  <c r="G36" i="11"/>
  <c r="H36" i="11"/>
  <c r="I36" i="11"/>
  <c r="O35" i="11"/>
  <c r="N35" i="11"/>
  <c r="M35" i="11"/>
  <c r="L35" i="11"/>
  <c r="K35" i="11"/>
  <c r="C35" i="11"/>
  <c r="D35" i="11"/>
  <c r="E35" i="11"/>
  <c r="F35" i="11"/>
  <c r="G35" i="11"/>
  <c r="H35" i="11"/>
  <c r="I35" i="11"/>
  <c r="O34" i="11"/>
  <c r="N34" i="11"/>
  <c r="M34" i="11"/>
  <c r="L34" i="11"/>
  <c r="K34" i="11"/>
  <c r="C34" i="11"/>
  <c r="D34" i="11"/>
  <c r="E34" i="11"/>
  <c r="F34" i="11"/>
  <c r="G34" i="11"/>
  <c r="H34" i="11"/>
  <c r="I34" i="11"/>
  <c r="O33" i="11"/>
  <c r="N33" i="11"/>
  <c r="M33" i="11"/>
  <c r="L33" i="11"/>
  <c r="K33" i="11"/>
  <c r="C33" i="11"/>
  <c r="D33" i="11"/>
  <c r="E33" i="11"/>
  <c r="F33" i="11"/>
  <c r="G33" i="11"/>
  <c r="H33" i="11"/>
  <c r="I33" i="11"/>
  <c r="O32" i="11"/>
  <c r="N32" i="11"/>
  <c r="M32" i="11"/>
  <c r="L32" i="11"/>
  <c r="K32" i="11"/>
  <c r="C32" i="11"/>
  <c r="D32" i="11"/>
  <c r="E32" i="11"/>
  <c r="F32" i="11"/>
  <c r="G32" i="11"/>
  <c r="H32" i="11"/>
  <c r="I32" i="11"/>
  <c r="O31" i="11"/>
  <c r="N31" i="11"/>
  <c r="M31" i="11"/>
  <c r="L31" i="11"/>
  <c r="K31" i="11"/>
  <c r="C31" i="11"/>
  <c r="D31" i="11"/>
  <c r="E31" i="11"/>
  <c r="F31" i="11"/>
  <c r="G31" i="11"/>
  <c r="H31" i="11"/>
  <c r="I31" i="11"/>
  <c r="O30" i="11"/>
  <c r="N30" i="11"/>
  <c r="M30" i="11"/>
  <c r="L30" i="11"/>
  <c r="K30" i="11"/>
  <c r="C30" i="11"/>
  <c r="D30" i="11"/>
  <c r="E30" i="11"/>
  <c r="F30" i="11"/>
  <c r="G30" i="11"/>
  <c r="H30" i="11"/>
  <c r="I30" i="11"/>
  <c r="O29" i="11"/>
  <c r="N29" i="11"/>
  <c r="M29" i="11"/>
  <c r="L29" i="11"/>
  <c r="K29" i="11"/>
  <c r="C29" i="11"/>
  <c r="D29" i="11"/>
  <c r="E29" i="11"/>
  <c r="F29" i="11"/>
  <c r="G29" i="11"/>
  <c r="H29" i="11"/>
  <c r="I29" i="11"/>
  <c r="O28" i="11"/>
  <c r="N28" i="11"/>
  <c r="M28" i="11"/>
  <c r="L28" i="11"/>
  <c r="K28" i="11"/>
  <c r="C28" i="11"/>
  <c r="D28" i="11"/>
  <c r="E28" i="11"/>
  <c r="F28" i="11"/>
  <c r="G28" i="11"/>
  <c r="H28" i="11"/>
  <c r="I28" i="11"/>
  <c r="O27" i="11"/>
  <c r="N27" i="11"/>
  <c r="M27" i="11"/>
  <c r="L27" i="11"/>
  <c r="K27" i="11"/>
  <c r="C27" i="11"/>
  <c r="D27" i="11"/>
  <c r="E27" i="11"/>
  <c r="F27" i="11"/>
  <c r="G27" i="11"/>
  <c r="H27" i="11"/>
  <c r="I27" i="11"/>
  <c r="O26" i="11"/>
  <c r="N26" i="11"/>
  <c r="M26" i="11"/>
  <c r="L26" i="11"/>
  <c r="K26" i="11"/>
  <c r="C26" i="11"/>
  <c r="D26" i="11"/>
  <c r="E26" i="11"/>
  <c r="F26" i="11"/>
  <c r="G26" i="11"/>
  <c r="H26" i="11"/>
  <c r="I26" i="11"/>
  <c r="O25" i="11"/>
  <c r="N25" i="11"/>
  <c r="M25" i="11"/>
  <c r="L25" i="11"/>
  <c r="K25" i="11"/>
  <c r="C25" i="11"/>
  <c r="D25" i="11"/>
  <c r="E25" i="11"/>
  <c r="F25" i="11"/>
  <c r="G25" i="11"/>
  <c r="H25" i="11"/>
  <c r="I25" i="11"/>
  <c r="O24" i="11"/>
  <c r="N24" i="11"/>
  <c r="M24" i="11"/>
  <c r="L24" i="11"/>
  <c r="K24" i="11"/>
  <c r="C24" i="11"/>
  <c r="D24" i="11"/>
  <c r="E24" i="11"/>
  <c r="F24" i="11"/>
  <c r="G24" i="11"/>
  <c r="H24" i="11"/>
  <c r="I24" i="11"/>
  <c r="O23" i="11"/>
  <c r="N23" i="11"/>
  <c r="M23" i="11"/>
  <c r="L23" i="11"/>
  <c r="K23" i="11"/>
  <c r="C23" i="11"/>
  <c r="D23" i="11"/>
  <c r="E23" i="11"/>
  <c r="F23" i="11"/>
  <c r="G23" i="11"/>
  <c r="H23" i="11"/>
  <c r="I23" i="11"/>
  <c r="O22" i="11"/>
  <c r="N22" i="11"/>
  <c r="M22" i="11"/>
  <c r="L22" i="11"/>
  <c r="K22" i="11"/>
  <c r="C22" i="11"/>
  <c r="D22" i="11"/>
  <c r="E22" i="11"/>
  <c r="F22" i="11"/>
  <c r="G22" i="11"/>
  <c r="H22" i="11"/>
  <c r="I22" i="11"/>
  <c r="O21" i="11"/>
  <c r="N21" i="11"/>
  <c r="M21" i="11"/>
  <c r="L21" i="11"/>
  <c r="K21" i="11"/>
  <c r="C21" i="11"/>
  <c r="D21" i="11"/>
  <c r="E21" i="11"/>
  <c r="F21" i="11"/>
  <c r="G21" i="11"/>
  <c r="H21" i="11"/>
  <c r="I21" i="11"/>
  <c r="O20" i="11"/>
  <c r="N20" i="11"/>
  <c r="M20" i="11"/>
  <c r="L20" i="11"/>
  <c r="K20" i="11"/>
  <c r="C20" i="11"/>
  <c r="D20" i="11"/>
  <c r="E20" i="11"/>
  <c r="F20" i="11"/>
  <c r="G20" i="11"/>
  <c r="H20" i="11"/>
  <c r="I20" i="11"/>
  <c r="O19" i="11"/>
  <c r="N19" i="11"/>
  <c r="M19" i="11"/>
  <c r="L19" i="11"/>
  <c r="K19" i="11"/>
  <c r="C19" i="11"/>
  <c r="D19" i="11"/>
  <c r="E19" i="11"/>
  <c r="F19" i="11"/>
  <c r="G19" i="11"/>
  <c r="H19" i="11"/>
  <c r="I19" i="11"/>
  <c r="O18" i="11"/>
  <c r="N18" i="11"/>
  <c r="M18" i="11"/>
  <c r="L18" i="11"/>
  <c r="K18" i="11"/>
  <c r="C18" i="11"/>
  <c r="D18" i="11"/>
  <c r="E18" i="11"/>
  <c r="F18" i="11"/>
  <c r="G18" i="11"/>
  <c r="H18" i="11"/>
  <c r="I18" i="11"/>
  <c r="O17" i="11"/>
  <c r="N17" i="11"/>
  <c r="M17" i="11"/>
  <c r="L17" i="11"/>
  <c r="K17" i="11"/>
  <c r="C17" i="11"/>
  <c r="D17" i="11"/>
  <c r="E17" i="11"/>
  <c r="F17" i="11"/>
  <c r="G17" i="11"/>
  <c r="H17" i="11"/>
  <c r="I17" i="11"/>
  <c r="O16" i="11"/>
  <c r="N16" i="11"/>
  <c r="M16" i="11"/>
  <c r="L16" i="11"/>
  <c r="K16" i="11"/>
  <c r="C16" i="11"/>
  <c r="D16" i="11"/>
  <c r="E16" i="11"/>
  <c r="F16" i="11"/>
  <c r="G16" i="11"/>
  <c r="H16" i="11"/>
  <c r="I16" i="11"/>
  <c r="O15" i="11"/>
  <c r="G15" i="11"/>
  <c r="O14" i="11"/>
  <c r="G14" i="11"/>
  <c r="O13" i="11"/>
  <c r="G13" i="11"/>
  <c r="O12" i="11"/>
  <c r="G12" i="11"/>
  <c r="O11" i="11"/>
  <c r="G11" i="11"/>
  <c r="O10" i="11"/>
  <c r="G10" i="11"/>
  <c r="O9" i="11"/>
  <c r="G9" i="11"/>
  <c r="O8" i="11"/>
  <c r="G8" i="11"/>
  <c r="O7" i="11"/>
  <c r="G7" i="11"/>
  <c r="O6" i="11"/>
  <c r="G6" i="11"/>
  <c r="O5" i="11"/>
  <c r="G5" i="11"/>
  <c r="N59" i="12"/>
  <c r="M59" i="12"/>
  <c r="L59" i="12"/>
  <c r="K59" i="12"/>
  <c r="C59" i="12"/>
  <c r="D59" i="12"/>
  <c r="E59" i="12"/>
  <c r="F59" i="12"/>
  <c r="H59" i="12"/>
  <c r="I59" i="12"/>
  <c r="N58" i="12"/>
  <c r="M58" i="12"/>
  <c r="L58" i="12"/>
  <c r="K58" i="12"/>
  <c r="C58" i="12"/>
  <c r="D58" i="12"/>
  <c r="E58" i="12"/>
  <c r="F58" i="12"/>
  <c r="H58" i="12"/>
  <c r="I58" i="12"/>
  <c r="N57" i="12"/>
  <c r="M57" i="12"/>
  <c r="L57" i="12"/>
  <c r="K57" i="12"/>
  <c r="C57" i="12"/>
  <c r="D57" i="12"/>
  <c r="E57" i="12"/>
  <c r="F57" i="12"/>
  <c r="H57" i="12"/>
  <c r="I57" i="12"/>
  <c r="N56" i="12"/>
  <c r="M56" i="12"/>
  <c r="L56" i="12"/>
  <c r="K56" i="12"/>
  <c r="C56" i="12"/>
  <c r="D56" i="12"/>
  <c r="E56" i="12"/>
  <c r="F56" i="12"/>
  <c r="H56" i="12"/>
  <c r="I56" i="12"/>
  <c r="N55" i="12"/>
  <c r="M55" i="12"/>
  <c r="L55" i="12"/>
  <c r="K55" i="12"/>
  <c r="C55" i="12"/>
  <c r="D55" i="12"/>
  <c r="E55" i="12"/>
  <c r="F55" i="12"/>
  <c r="H55" i="12"/>
  <c r="I55" i="12"/>
  <c r="N54" i="12"/>
  <c r="M54" i="12"/>
  <c r="L54" i="12"/>
  <c r="K54" i="12"/>
  <c r="C54" i="12"/>
  <c r="D54" i="12"/>
  <c r="E54" i="12"/>
  <c r="F54" i="12"/>
  <c r="H54" i="12"/>
  <c r="I54" i="12"/>
  <c r="N53" i="12"/>
  <c r="M53" i="12"/>
  <c r="L53" i="12"/>
  <c r="K53" i="12"/>
  <c r="C53" i="12"/>
  <c r="D53" i="12"/>
  <c r="E53" i="12"/>
  <c r="F53" i="12"/>
  <c r="H53" i="12"/>
  <c r="I53" i="12"/>
  <c r="N52" i="12"/>
  <c r="M52" i="12"/>
  <c r="L52" i="12"/>
  <c r="K52" i="12"/>
  <c r="C52" i="12"/>
  <c r="D52" i="12"/>
  <c r="E52" i="12"/>
  <c r="F52" i="12"/>
  <c r="H52" i="12"/>
  <c r="I52" i="12"/>
  <c r="N51" i="12"/>
  <c r="M51" i="12"/>
  <c r="L51" i="12"/>
  <c r="K51" i="12"/>
  <c r="C51" i="12"/>
  <c r="D51" i="12"/>
  <c r="E51" i="12"/>
  <c r="F51" i="12"/>
  <c r="H51" i="12"/>
  <c r="I51" i="12"/>
  <c r="N50" i="12"/>
  <c r="M50" i="12"/>
  <c r="L50" i="12"/>
  <c r="K50" i="12"/>
  <c r="C50" i="12"/>
  <c r="D50" i="12"/>
  <c r="E50" i="12"/>
  <c r="F50" i="12"/>
  <c r="H50" i="12"/>
  <c r="I50" i="12"/>
  <c r="N49" i="12"/>
  <c r="M49" i="12"/>
  <c r="L49" i="12"/>
  <c r="K49" i="12"/>
  <c r="C49" i="12"/>
  <c r="D49" i="12"/>
  <c r="E49" i="12"/>
  <c r="F49" i="12"/>
  <c r="H49" i="12"/>
  <c r="I49" i="12"/>
  <c r="N48" i="12"/>
  <c r="M48" i="12"/>
  <c r="L48" i="12"/>
  <c r="K48" i="12"/>
  <c r="C48" i="12"/>
  <c r="D48" i="12"/>
  <c r="E48" i="12"/>
  <c r="F48" i="12"/>
  <c r="H48" i="12"/>
  <c r="I48" i="12"/>
  <c r="N47" i="12"/>
  <c r="M47" i="12"/>
  <c r="L47" i="12"/>
  <c r="K47" i="12"/>
  <c r="C47" i="12"/>
  <c r="D47" i="12"/>
  <c r="E47" i="12"/>
  <c r="F47" i="12"/>
  <c r="H47" i="12"/>
  <c r="I47" i="12"/>
  <c r="N46" i="12"/>
  <c r="M46" i="12"/>
  <c r="L46" i="12"/>
  <c r="K46" i="12"/>
  <c r="C46" i="12"/>
  <c r="D46" i="12"/>
  <c r="E46" i="12"/>
  <c r="F46" i="12"/>
  <c r="H46" i="12"/>
  <c r="I46" i="12"/>
  <c r="N45" i="12"/>
  <c r="M45" i="12"/>
  <c r="L45" i="12"/>
  <c r="K45" i="12"/>
  <c r="C45" i="12"/>
  <c r="D45" i="12"/>
  <c r="E45" i="12"/>
  <c r="F45" i="12"/>
  <c r="H45" i="12"/>
  <c r="I45" i="12"/>
  <c r="N44" i="12"/>
  <c r="M44" i="12"/>
  <c r="L44" i="12"/>
  <c r="K44" i="12"/>
  <c r="C44" i="12"/>
  <c r="D44" i="12"/>
  <c r="E44" i="12"/>
  <c r="F44" i="12"/>
  <c r="H44" i="12"/>
  <c r="I44" i="12"/>
  <c r="N43" i="12"/>
  <c r="M43" i="12"/>
  <c r="L43" i="12"/>
  <c r="K43" i="12"/>
  <c r="C43" i="12"/>
  <c r="D43" i="12"/>
  <c r="E43" i="12"/>
  <c r="F43" i="12"/>
  <c r="H43" i="12"/>
  <c r="I43" i="12"/>
  <c r="N42" i="12"/>
  <c r="M42" i="12"/>
  <c r="L42" i="12"/>
  <c r="K42" i="12"/>
  <c r="C42" i="12"/>
  <c r="D42" i="12"/>
  <c r="E42" i="12"/>
  <c r="F42" i="12"/>
  <c r="H42" i="12"/>
  <c r="I42" i="12"/>
  <c r="N41" i="12"/>
  <c r="M41" i="12"/>
  <c r="L41" i="12"/>
  <c r="K41" i="12"/>
  <c r="C41" i="12"/>
  <c r="D41" i="12"/>
  <c r="E41" i="12"/>
  <c r="F41" i="12"/>
  <c r="H41" i="12"/>
  <c r="I41" i="12"/>
  <c r="N40" i="12"/>
  <c r="M40" i="12"/>
  <c r="L40" i="12"/>
  <c r="K40" i="12"/>
  <c r="C40" i="12"/>
  <c r="D40" i="12"/>
  <c r="E40" i="12"/>
  <c r="F40" i="12"/>
  <c r="H40" i="12"/>
  <c r="I40" i="12"/>
  <c r="N39" i="12"/>
  <c r="M39" i="12"/>
  <c r="L39" i="12"/>
  <c r="K39" i="12"/>
  <c r="C39" i="12"/>
  <c r="D39" i="12"/>
  <c r="E39" i="12"/>
  <c r="F39" i="12"/>
  <c r="H39" i="12"/>
  <c r="I39" i="12"/>
  <c r="N38" i="12"/>
  <c r="M38" i="12"/>
  <c r="L38" i="12"/>
  <c r="K38" i="12"/>
  <c r="C38" i="12"/>
  <c r="D38" i="12"/>
  <c r="E38" i="12"/>
  <c r="F38" i="12"/>
  <c r="H38" i="12"/>
  <c r="I38" i="12"/>
  <c r="N37" i="12"/>
  <c r="M37" i="12"/>
  <c r="L37" i="12"/>
  <c r="K37" i="12"/>
  <c r="C37" i="12"/>
  <c r="D37" i="12"/>
  <c r="E37" i="12"/>
  <c r="F37" i="12"/>
  <c r="H37" i="12"/>
  <c r="I37" i="12"/>
  <c r="N36" i="12"/>
  <c r="M36" i="12"/>
  <c r="L36" i="12"/>
  <c r="K36" i="12"/>
  <c r="C36" i="12"/>
  <c r="D36" i="12"/>
  <c r="E36" i="12"/>
  <c r="F36" i="12"/>
  <c r="H36" i="12"/>
  <c r="I36" i="12"/>
  <c r="N35" i="12"/>
  <c r="M35" i="12"/>
  <c r="L35" i="12"/>
  <c r="K35" i="12"/>
  <c r="C35" i="12"/>
  <c r="D35" i="12"/>
  <c r="E35" i="12"/>
  <c r="F35" i="12"/>
  <c r="H35" i="12"/>
  <c r="I35" i="12"/>
  <c r="N34" i="12"/>
  <c r="M34" i="12"/>
  <c r="L34" i="12"/>
  <c r="K34" i="12"/>
  <c r="C34" i="12"/>
  <c r="D34" i="12"/>
  <c r="E34" i="12"/>
  <c r="F34" i="12"/>
  <c r="H34" i="12"/>
  <c r="I34" i="12"/>
  <c r="N33" i="12"/>
  <c r="M33" i="12"/>
  <c r="L33" i="12"/>
  <c r="K33" i="12"/>
  <c r="C33" i="12"/>
  <c r="D33" i="12"/>
  <c r="E33" i="12"/>
  <c r="F33" i="12"/>
  <c r="H33" i="12"/>
  <c r="I33" i="12"/>
  <c r="N32" i="12"/>
  <c r="M32" i="12"/>
  <c r="L32" i="12"/>
  <c r="K32" i="12"/>
  <c r="C32" i="12"/>
  <c r="D32" i="12"/>
  <c r="E32" i="12"/>
  <c r="F32" i="12"/>
  <c r="H32" i="12"/>
  <c r="I32" i="12"/>
  <c r="N31" i="12"/>
  <c r="M31" i="12"/>
  <c r="L31" i="12"/>
  <c r="K31" i="12"/>
  <c r="C31" i="12"/>
  <c r="D31" i="12"/>
  <c r="E31" i="12"/>
  <c r="F31" i="12"/>
  <c r="H31" i="12"/>
  <c r="I31" i="12"/>
  <c r="N30" i="12"/>
  <c r="M30" i="12"/>
  <c r="L30" i="12"/>
  <c r="K30" i="12"/>
  <c r="C30" i="12"/>
  <c r="D30" i="12"/>
  <c r="E30" i="12"/>
  <c r="F30" i="12"/>
  <c r="H30" i="12"/>
  <c r="I30" i="12"/>
  <c r="N29" i="12"/>
  <c r="M29" i="12"/>
  <c r="L29" i="12"/>
  <c r="K29" i="12"/>
  <c r="C29" i="12"/>
  <c r="D29" i="12"/>
  <c r="E29" i="12"/>
  <c r="F29" i="12"/>
  <c r="H29" i="12"/>
  <c r="I29" i="12"/>
  <c r="N28" i="12"/>
  <c r="M28" i="12"/>
  <c r="L28" i="12"/>
  <c r="K28" i="12"/>
  <c r="C28" i="12"/>
  <c r="D28" i="12"/>
  <c r="E28" i="12"/>
  <c r="F28" i="12"/>
  <c r="H28" i="12"/>
  <c r="I28" i="12"/>
  <c r="N27" i="12"/>
  <c r="M27" i="12"/>
  <c r="L27" i="12"/>
  <c r="K27" i="12"/>
  <c r="C27" i="12"/>
  <c r="D27" i="12"/>
  <c r="E27" i="12"/>
  <c r="F27" i="12"/>
  <c r="H27" i="12"/>
  <c r="I27" i="12"/>
  <c r="N26" i="12"/>
  <c r="M26" i="12"/>
  <c r="L26" i="12"/>
  <c r="K26" i="12"/>
  <c r="C26" i="12"/>
  <c r="D26" i="12"/>
  <c r="E26" i="12"/>
  <c r="F26" i="12"/>
  <c r="H26" i="12"/>
  <c r="I26" i="12"/>
  <c r="N25" i="12"/>
  <c r="M25" i="12"/>
  <c r="L25" i="12"/>
  <c r="K25" i="12"/>
  <c r="C25" i="12"/>
  <c r="D25" i="12"/>
  <c r="E25" i="12"/>
  <c r="F25" i="12"/>
  <c r="H25" i="12"/>
  <c r="I25" i="12"/>
  <c r="N24" i="12"/>
  <c r="M24" i="12"/>
  <c r="L24" i="12"/>
  <c r="K24" i="12"/>
  <c r="C24" i="12"/>
  <c r="D24" i="12"/>
  <c r="E24" i="12"/>
  <c r="F24" i="12"/>
  <c r="H24" i="12"/>
  <c r="I24" i="12"/>
  <c r="N23" i="12"/>
  <c r="M23" i="12"/>
  <c r="L23" i="12"/>
  <c r="K23" i="12"/>
  <c r="C23" i="12"/>
  <c r="D23" i="12"/>
  <c r="E23" i="12"/>
  <c r="F23" i="12"/>
  <c r="H23" i="12"/>
  <c r="I23" i="12"/>
  <c r="N22" i="12"/>
  <c r="M22" i="12"/>
  <c r="L22" i="12"/>
  <c r="K22" i="12"/>
  <c r="C22" i="12"/>
  <c r="D22" i="12"/>
  <c r="E22" i="12"/>
  <c r="F22" i="12"/>
  <c r="H22" i="12"/>
  <c r="I22" i="12"/>
  <c r="N21" i="12"/>
  <c r="M21" i="12"/>
  <c r="L21" i="12"/>
  <c r="K21" i="12"/>
  <c r="C21" i="12"/>
  <c r="D21" i="12"/>
  <c r="E21" i="12"/>
  <c r="F21" i="12"/>
  <c r="H21" i="12"/>
  <c r="I21" i="12"/>
  <c r="N20" i="12"/>
  <c r="M20" i="12"/>
  <c r="L20" i="12"/>
  <c r="K20" i="12"/>
  <c r="C20" i="12"/>
  <c r="D20" i="12"/>
  <c r="E20" i="12"/>
  <c r="F20" i="12"/>
  <c r="H20" i="12"/>
  <c r="I20" i="12"/>
  <c r="N19" i="12"/>
  <c r="M19" i="12"/>
  <c r="L19" i="12"/>
  <c r="K19" i="12"/>
  <c r="C19" i="12"/>
  <c r="D19" i="12"/>
  <c r="E19" i="12"/>
  <c r="F19" i="12"/>
  <c r="H19" i="12"/>
  <c r="I19" i="12"/>
  <c r="N18" i="12"/>
  <c r="M18" i="12"/>
  <c r="L18" i="12"/>
  <c r="K18" i="12"/>
  <c r="C18" i="12"/>
  <c r="D18" i="12"/>
  <c r="E18" i="12"/>
  <c r="F18" i="12"/>
  <c r="H18" i="12"/>
  <c r="I18" i="12"/>
  <c r="N17" i="12"/>
  <c r="M17" i="12"/>
  <c r="L17" i="12"/>
  <c r="K17" i="12"/>
  <c r="C17" i="12"/>
  <c r="D17" i="12"/>
  <c r="E17" i="12"/>
  <c r="F17" i="12"/>
  <c r="H17" i="12"/>
  <c r="I17" i="12"/>
  <c r="N16" i="12"/>
  <c r="M16" i="12"/>
  <c r="L16" i="12"/>
  <c r="K16" i="12"/>
  <c r="C16" i="12"/>
  <c r="D16" i="12"/>
  <c r="E16" i="12"/>
  <c r="F16" i="12"/>
  <c r="H16" i="12"/>
  <c r="I16" i="12"/>
  <c r="N15" i="12"/>
  <c r="M15" i="12"/>
  <c r="L15" i="12"/>
  <c r="K15" i="12"/>
  <c r="C15" i="12"/>
  <c r="D15" i="12"/>
  <c r="E15" i="12"/>
  <c r="F15" i="12"/>
  <c r="H15" i="12"/>
  <c r="I15" i="12"/>
  <c r="N14" i="12"/>
  <c r="M14" i="12"/>
  <c r="L14" i="12"/>
  <c r="K14" i="12"/>
  <c r="C14" i="12"/>
  <c r="D14" i="12"/>
  <c r="E14" i="12"/>
  <c r="F14" i="12"/>
  <c r="H14" i="12"/>
  <c r="I14" i="12"/>
  <c r="N13" i="12"/>
  <c r="M13" i="12"/>
  <c r="L13" i="12"/>
  <c r="K13" i="12"/>
  <c r="C13" i="12"/>
  <c r="D13" i="12"/>
  <c r="E13" i="12"/>
  <c r="F13" i="12"/>
  <c r="H13" i="12"/>
  <c r="I13" i="12"/>
  <c r="N12" i="12"/>
  <c r="M12" i="12"/>
  <c r="L12" i="12"/>
  <c r="K12" i="12"/>
  <c r="C12" i="12"/>
  <c r="D12" i="12"/>
  <c r="E12" i="12"/>
  <c r="F12" i="12"/>
  <c r="H12" i="12"/>
  <c r="I12" i="12"/>
  <c r="N13" i="11"/>
  <c r="M13" i="11"/>
  <c r="L13" i="11"/>
  <c r="K13" i="11"/>
  <c r="C13" i="11"/>
  <c r="D13" i="11"/>
  <c r="E13" i="11"/>
  <c r="F13" i="11"/>
  <c r="H13" i="11"/>
  <c r="I13" i="11"/>
  <c r="N11" i="12"/>
  <c r="F11" i="12"/>
  <c r="N10" i="12"/>
  <c r="F10" i="12"/>
  <c r="N9" i="12"/>
  <c r="F9" i="12"/>
  <c r="N8" i="12"/>
  <c r="F8" i="12"/>
  <c r="N7" i="12"/>
  <c r="F7" i="12"/>
  <c r="N6" i="12"/>
  <c r="F6" i="12"/>
  <c r="M11" i="12"/>
  <c r="L11" i="12"/>
  <c r="K11" i="12"/>
  <c r="C11" i="12"/>
  <c r="D11" i="12"/>
  <c r="E11" i="12"/>
  <c r="H11" i="12"/>
  <c r="I11" i="12"/>
  <c r="M10" i="12"/>
  <c r="E10" i="12"/>
  <c r="K10" i="12"/>
  <c r="C10" i="12"/>
  <c r="L10" i="12"/>
  <c r="D10" i="12"/>
  <c r="H10" i="12"/>
  <c r="I10" i="12"/>
  <c r="N5" i="12"/>
  <c r="F5" i="12"/>
  <c r="N15" i="11"/>
  <c r="F15" i="11"/>
  <c r="N14" i="11"/>
  <c r="F14" i="11"/>
  <c r="N12" i="11"/>
  <c r="F12" i="11"/>
  <c r="N11" i="11"/>
  <c r="F11" i="11"/>
  <c r="N10" i="11"/>
  <c r="F10" i="11"/>
  <c r="N9" i="11"/>
  <c r="F9" i="11"/>
  <c r="N8" i="11"/>
  <c r="F8" i="11"/>
  <c r="N7" i="11"/>
  <c r="F7" i="11"/>
  <c r="N6" i="11"/>
  <c r="F6" i="11"/>
  <c r="N5" i="11"/>
  <c r="F5" i="11"/>
  <c r="M15" i="11"/>
  <c r="E15" i="11"/>
  <c r="L15" i="11"/>
  <c r="D15" i="11"/>
  <c r="K15" i="11"/>
  <c r="C15" i="11"/>
  <c r="M14" i="11"/>
  <c r="L14" i="11"/>
  <c r="D14" i="11"/>
  <c r="K14" i="11"/>
  <c r="C14" i="11"/>
  <c r="E14" i="11"/>
  <c r="M12" i="11"/>
  <c r="E12" i="11"/>
  <c r="L12" i="11"/>
  <c r="D12" i="11"/>
  <c r="K12" i="11"/>
  <c r="C12" i="11"/>
  <c r="H15" i="11"/>
  <c r="I15" i="11"/>
  <c r="H12" i="11"/>
  <c r="I12" i="11"/>
  <c r="H14" i="11"/>
  <c r="I14" i="11"/>
  <c r="M9" i="12"/>
  <c r="E9" i="12"/>
  <c r="L9" i="12"/>
  <c r="D9" i="12"/>
  <c r="K9" i="12"/>
  <c r="C9" i="12"/>
  <c r="M8" i="12"/>
  <c r="E8" i="12"/>
  <c r="L8" i="12"/>
  <c r="D8" i="12"/>
  <c r="K8" i="12"/>
  <c r="C8" i="12"/>
  <c r="M7" i="12"/>
  <c r="E7" i="12"/>
  <c r="L7" i="12"/>
  <c r="D7" i="12"/>
  <c r="K7" i="12"/>
  <c r="C7" i="12"/>
  <c r="M6" i="12"/>
  <c r="E6" i="12"/>
  <c r="L6" i="12"/>
  <c r="D6" i="12"/>
  <c r="K6" i="12"/>
  <c r="C6" i="12"/>
  <c r="M5" i="12"/>
  <c r="E5" i="12"/>
  <c r="L5" i="12"/>
  <c r="D5" i="12"/>
  <c r="K5" i="12"/>
  <c r="C5" i="12"/>
  <c r="H7" i="12"/>
  <c r="I7" i="12"/>
  <c r="H5" i="12"/>
  <c r="I5" i="12"/>
  <c r="H9" i="12"/>
  <c r="I9" i="12"/>
  <c r="H6" i="12"/>
  <c r="I6" i="12"/>
  <c r="H8" i="12"/>
  <c r="I8" i="12"/>
  <c r="M11" i="11"/>
  <c r="E11" i="11"/>
  <c r="L11" i="11"/>
  <c r="D11" i="11"/>
  <c r="K11" i="11"/>
  <c r="C11" i="11"/>
  <c r="M10" i="11"/>
  <c r="E10" i="11"/>
  <c r="L10" i="11"/>
  <c r="D10" i="11"/>
  <c r="K10" i="11"/>
  <c r="C10" i="11"/>
  <c r="M9" i="11"/>
  <c r="E9" i="11"/>
  <c r="L9" i="11"/>
  <c r="D9" i="11"/>
  <c r="K9" i="11"/>
  <c r="C9" i="11"/>
  <c r="M8" i="11"/>
  <c r="E8" i="11"/>
  <c r="L8" i="11"/>
  <c r="D8" i="11"/>
  <c r="K8" i="11"/>
  <c r="C8" i="11"/>
  <c r="M7" i="11"/>
  <c r="E7" i="11"/>
  <c r="L7" i="11"/>
  <c r="D7" i="11"/>
  <c r="K7" i="11"/>
  <c r="C7" i="11"/>
  <c r="H10" i="11"/>
  <c r="I10" i="11"/>
  <c r="H7" i="11"/>
  <c r="I7" i="11"/>
  <c r="H11" i="11"/>
  <c r="I11" i="11"/>
  <c r="H8" i="11"/>
  <c r="I8" i="11"/>
  <c r="H9" i="11"/>
  <c r="I9" i="11"/>
  <c r="M6" i="11"/>
  <c r="E6" i="11"/>
  <c r="M5" i="11"/>
  <c r="E5" i="11"/>
  <c r="L6" i="11"/>
  <c r="D6" i="11"/>
  <c r="L5" i="11"/>
  <c r="D5" i="11"/>
  <c r="K6" i="11"/>
  <c r="C6" i="11"/>
  <c r="K5" i="11"/>
  <c r="C5" i="11"/>
  <c r="H5" i="11"/>
  <c r="I5" i="11"/>
  <c r="H6" i="11"/>
  <c r="I6" i="11"/>
</calcChain>
</file>

<file path=xl/sharedStrings.xml><?xml version="1.0" encoding="utf-8"?>
<sst xmlns="http://schemas.openxmlformats.org/spreadsheetml/2006/main" count="1737" uniqueCount="806">
  <si>
    <t> Elliott </t>
  </si>
  <si>
    <t>  </t>
  </si>
  <si>
    <t> HAVERSTOCK </t>
  </si>
  <si>
    <t> Christopher </t>
  </si>
  <si>
    <t> SHETLAND </t>
  </si>
  <si>
    <t> Aaron </t>
  </si>
  <si>
    <t> CRAWLEY </t>
  </si>
  <si>
    <t> Taran </t>
  </si>
  <si>
    <t> REDHILL &amp; REIGATE </t>
  </si>
  <si>
    <t> Yaroslav </t>
  </si>
  <si>
    <t> DREAM </t>
  </si>
  <si>
    <t> Stephen </t>
  </si>
  <si>
    <t> UNATTACHED </t>
  </si>
  <si>
    <t> Peter </t>
  </si>
  <si>
    <t> CHICHESTER </t>
  </si>
  <si>
    <t> Tim </t>
  </si>
  <si>
    <t> WIMBLEDON </t>
  </si>
  <si>
    <t> Howard </t>
  </si>
  <si>
    <t> LTFC </t>
  </si>
  <si>
    <t> Conor </t>
  </si>
  <si>
    <t> BEXLEY </t>
  </si>
  <si>
    <t> Thomas </t>
  </si>
  <si>
    <t> UNI OF KENT </t>
  </si>
  <si>
    <t> Joe </t>
  </si>
  <si>
    <t> GRAVESHAM </t>
  </si>
  <si>
    <t> Gavin </t>
  </si>
  <si>
    <t> STREATHAM </t>
  </si>
  <si>
    <t> Will </t>
  </si>
  <si>
    <t> EASTBOURNE </t>
  </si>
  <si>
    <t> Calum </t>
  </si>
  <si>
    <t> EGHAM </t>
  </si>
  <si>
    <t> Alex </t>
  </si>
  <si>
    <t> Wayne </t>
  </si>
  <si>
    <t> COLCHESTER </t>
  </si>
  <si>
    <t> James </t>
  </si>
  <si>
    <t> SURREY SWORDS </t>
  </si>
  <si>
    <t> Killian </t>
  </si>
  <si>
    <t> INVICTA </t>
  </si>
  <si>
    <t> Baris </t>
  </si>
  <si>
    <t> UNI OF SUSSEX </t>
  </si>
  <si>
    <t> Josh </t>
  </si>
  <si>
    <t> Ralph </t>
  </si>
  <si>
    <t> TENTERDEN </t>
  </si>
  <si>
    <t> Diam </t>
  </si>
  <si>
    <t> Simon </t>
  </si>
  <si>
    <t> TUNBRIDGE WELLS </t>
  </si>
  <si>
    <t> Jonathon </t>
  </si>
  <si>
    <t> OXFORD UNI </t>
  </si>
  <si>
    <t> Alexander </t>
  </si>
  <si>
    <t> Noah </t>
  </si>
  <si>
    <t> IMPERIAL </t>
  </si>
  <si>
    <t> Kola </t>
  </si>
  <si>
    <t> John </t>
  </si>
  <si>
    <t> Glenn </t>
  </si>
  <si>
    <t> Paul </t>
  </si>
  <si>
    <t> NORTHAMPTON </t>
  </si>
  <si>
    <t> Huw </t>
  </si>
  <si>
    <t> Etienne </t>
  </si>
  <si>
    <t> Pete </t>
  </si>
  <si>
    <t> ST ALBANS </t>
  </si>
  <si>
    <t> Toby </t>
  </si>
  <si>
    <t> Michael </t>
  </si>
  <si>
    <t> Felix </t>
  </si>
  <si>
    <t> READING </t>
  </si>
  <si>
    <t> Adam </t>
  </si>
  <si>
    <t> LONDON </t>
  </si>
  <si>
    <t> Noel </t>
  </si>
  <si>
    <t> Nicholas </t>
  </si>
  <si>
    <t> Shazamin </t>
  </si>
  <si>
    <t> Mark </t>
  </si>
  <si>
    <t> NEWTON ABBOT </t>
  </si>
  <si>
    <t> Harris </t>
  </si>
  <si>
    <t> Phillippe </t>
  </si>
  <si>
    <t> BEL </t>
  </si>
  <si>
    <t> DE HALLEBARDIERS </t>
  </si>
  <si>
    <t> SITTINGBOURNE </t>
  </si>
  <si>
    <t> Andrew </t>
  </si>
  <si>
    <t> BEDFORD </t>
  </si>
  <si>
    <t> Christian </t>
  </si>
  <si>
    <t> ELTHAM COLLEGE </t>
  </si>
  <si>
    <t> Clive </t>
  </si>
  <si>
    <t> Nico </t>
  </si>
  <si>
    <t> Philip </t>
  </si>
  <si>
    <t> NORTH TAMAR </t>
  </si>
  <si>
    <t> Maurizio </t>
  </si>
  <si>
    <t> CLUB DES ARTISTES </t>
  </si>
  <si>
    <t> MALLARD </t>
  </si>
  <si>
    <t> Rob </t>
  </si>
  <si>
    <t> PORTSMOUTH </t>
  </si>
  <si>
    <t> LOUGHTON </t>
  </si>
  <si>
    <t> Niall </t>
  </si>
  <si>
    <t>Club</t>
  </si>
  <si>
    <t>Gravesham</t>
  </si>
  <si>
    <t>Apocalypse</t>
  </si>
  <si>
    <t>Crawley Sword Club</t>
  </si>
  <si>
    <t>Tunbridge Wells</t>
  </si>
  <si>
    <t>Bexley</t>
  </si>
  <si>
    <t>Streatham</t>
  </si>
  <si>
    <t>Lewes</t>
  </si>
  <si>
    <t>CADS</t>
  </si>
  <si>
    <t>Seacourt</t>
  </si>
  <si>
    <t>Surrey Sword</t>
  </si>
  <si>
    <t>Wimbledon</t>
  </si>
  <si>
    <t>Sussex University</t>
  </si>
  <si>
    <t>Redhill &amp; Reigate</t>
  </si>
  <si>
    <t>Tenterden Fencing Club</t>
  </si>
  <si>
    <t>Gastonbury</t>
  </si>
  <si>
    <t>Morley Blades</t>
  </si>
  <si>
    <t>Chichester sword Club</t>
  </si>
  <si>
    <t>Chichester Community Club</t>
  </si>
  <si>
    <t>Portslade</t>
  </si>
  <si>
    <t>Sittingbourne</t>
  </si>
  <si>
    <t>UWE</t>
  </si>
  <si>
    <t>Chichester Fencing Club</t>
  </si>
  <si>
    <t>UEA</t>
  </si>
  <si>
    <t>Surrey University</t>
  </si>
  <si>
    <t>Worthing</t>
  </si>
  <si>
    <t>Unattached (or unknown)</t>
  </si>
  <si>
    <t>North Tamar</t>
  </si>
  <si>
    <t>Rank</t>
  </si>
  <si>
    <t>First Name</t>
  </si>
  <si>
    <t>Last Name</t>
  </si>
  <si>
    <t>Full Name</t>
  </si>
  <si>
    <t>Country</t>
  </si>
  <si>
    <t>Mayle, Rebecca</t>
  </si>
  <si>
    <t>Reading</t>
  </si>
  <si>
    <t>Dream Fencing Club</t>
  </si>
  <si>
    <t>Hillier, Verity</t>
  </si>
  <si>
    <t>Evans, Kathy</t>
  </si>
  <si>
    <t>Yordanova, Nadya</t>
  </si>
  <si>
    <t>Carter, Rachel</t>
  </si>
  <si>
    <t>Maidstone</t>
  </si>
  <si>
    <t>Bottle, Sandra</t>
  </si>
  <si>
    <t>LTFC</t>
  </si>
  <si>
    <t>Westley, Rebeca</t>
  </si>
  <si>
    <t>Westley, Susan</t>
  </si>
  <si>
    <t>Gardner, Jessie</t>
  </si>
  <si>
    <t>Du, Juan</t>
  </si>
  <si>
    <t>Brighton &amp; Hove</t>
  </si>
  <si>
    <t>Mallard</t>
  </si>
  <si>
    <t>Mayle</t>
  </si>
  <si>
    <t>Hull</t>
  </si>
  <si>
    <t>Hillier</t>
  </si>
  <si>
    <t>Beadle</t>
  </si>
  <si>
    <t>Hall</t>
  </si>
  <si>
    <t>Hume</t>
  </si>
  <si>
    <t>Evans</t>
  </si>
  <si>
    <t>Uba</t>
  </si>
  <si>
    <t>Yordanova</t>
  </si>
  <si>
    <t>Carter</t>
  </si>
  <si>
    <t>Easter</t>
  </si>
  <si>
    <t>Bowley</t>
  </si>
  <si>
    <t>Bottle</t>
  </si>
  <si>
    <t>Mocsari</t>
  </si>
  <si>
    <t>Westley</t>
  </si>
  <si>
    <t>Cox</t>
  </si>
  <si>
    <t>Gardner</t>
  </si>
  <si>
    <t>Du</t>
  </si>
  <si>
    <t>Clayton</t>
  </si>
  <si>
    <t xml:space="preserve"> HENSON </t>
  </si>
  <si>
    <t xml:space="preserve"> Julie </t>
  </si>
  <si>
    <t xml:space="preserve">  </t>
  </si>
  <si>
    <t xml:space="preserve"> NORFOLK </t>
  </si>
  <si>
    <t xml:space="preserve"> HULL </t>
  </si>
  <si>
    <t xml:space="preserve"> Nicola </t>
  </si>
  <si>
    <t xml:space="preserve"> DREAM </t>
  </si>
  <si>
    <t xml:space="preserve"> BALINT </t>
  </si>
  <si>
    <t xml:space="preserve"> Anna </t>
  </si>
  <si>
    <t xml:space="preserve"> ST ANDREWS UNI </t>
  </si>
  <si>
    <t xml:space="preserve"> JARROLD </t>
  </si>
  <si>
    <t xml:space="preserve"> Heather </t>
  </si>
  <si>
    <t xml:space="preserve"> COLCHESTER </t>
  </si>
  <si>
    <t xml:space="preserve"> STEINER </t>
  </si>
  <si>
    <t xml:space="preserve"> Christine </t>
  </si>
  <si>
    <t xml:space="preserve"> HAVERSTOCK </t>
  </si>
  <si>
    <t xml:space="preserve"> Ester </t>
  </si>
  <si>
    <t xml:space="preserve"> UNI OF KENT </t>
  </si>
  <si>
    <t xml:space="preserve"> STEACY </t>
  </si>
  <si>
    <t xml:space="preserve"> Sarah </t>
  </si>
  <si>
    <t xml:space="preserve"> CRAWLEY </t>
  </si>
  <si>
    <t xml:space="preserve"> REDDING </t>
  </si>
  <si>
    <t xml:space="preserve"> Megan </t>
  </si>
  <si>
    <t xml:space="preserve"> THOULESS </t>
  </si>
  <si>
    <t xml:space="preserve"> Helen </t>
  </si>
  <si>
    <t xml:space="preserve"> STREATHAM </t>
  </si>
  <si>
    <t xml:space="preserve"> CLAYTON </t>
  </si>
  <si>
    <t xml:space="preserve"> Jane </t>
  </si>
  <si>
    <t xml:space="preserve"> MALLARD </t>
  </si>
  <si>
    <t xml:space="preserve"> UBA </t>
  </si>
  <si>
    <t xml:space="preserve"> Agnieszka </t>
  </si>
  <si>
    <t xml:space="preserve"> IMPERIAL COLLEGE </t>
  </si>
  <si>
    <t xml:space="preserve"> KOEVA </t>
  </si>
  <si>
    <t xml:space="preserve"> Gerry </t>
  </si>
  <si>
    <t xml:space="preserve"> CENTRAL LONDON </t>
  </si>
  <si>
    <t xml:space="preserve"> ROVESTI </t>
  </si>
  <si>
    <t xml:space="preserve"> Elena </t>
  </si>
  <si>
    <t xml:space="preserve"> ONIYE </t>
  </si>
  <si>
    <t xml:space="preserve"> Margarette </t>
  </si>
  <si>
    <t xml:space="preserve"> ORTEGA </t>
  </si>
  <si>
    <t xml:space="preserve"> Gabriella </t>
  </si>
  <si>
    <t xml:space="preserve"> BROWN </t>
  </si>
  <si>
    <t xml:space="preserve"> Abigail </t>
  </si>
  <si>
    <t xml:space="preserve"> NORTHAMPTON </t>
  </si>
  <si>
    <t xml:space="preserve"> ASTON </t>
  </si>
  <si>
    <t xml:space="preserve"> Francesca </t>
  </si>
  <si>
    <t xml:space="preserve"> BRIXTON FENCING CLUB </t>
  </si>
  <si>
    <t xml:space="preserve"> CLARKE </t>
  </si>
  <si>
    <t xml:space="preserve"> WICKFORD </t>
  </si>
  <si>
    <t xml:space="preserve"> HUME </t>
  </si>
  <si>
    <t xml:space="preserve"> Jess </t>
  </si>
  <si>
    <t xml:space="preserve"> TENTERDEN </t>
  </si>
  <si>
    <t xml:space="preserve"> BOWLEY </t>
  </si>
  <si>
    <t xml:space="preserve"> Della </t>
  </si>
  <si>
    <t xml:space="preserve"> LEWES </t>
  </si>
  <si>
    <t xml:space="preserve"> COX </t>
  </si>
  <si>
    <t xml:space="preserve"> Claire </t>
  </si>
  <si>
    <t xml:space="preserve"> BEADLE </t>
  </si>
  <si>
    <t xml:space="preserve"> Charlotte </t>
  </si>
  <si>
    <t xml:space="preserve"> CHICHESTER </t>
  </si>
  <si>
    <t xml:space="preserve"> ASHMAN </t>
  </si>
  <si>
    <t xml:space="preserve"> Carol </t>
  </si>
  <si>
    <t xml:space="preserve"> CAMBRIDGESHIRE </t>
  </si>
  <si>
    <t xml:space="preserve"> EASTER </t>
  </si>
  <si>
    <t>Rebecca</t>
  </si>
  <si>
    <t>Nicola</t>
  </si>
  <si>
    <t>Verity</t>
  </si>
  <si>
    <t>Charlotte</t>
  </si>
  <si>
    <t>Jessica</t>
  </si>
  <si>
    <t>Kathy</t>
  </si>
  <si>
    <t>Agnieszka</t>
  </si>
  <si>
    <t>Nadya</t>
  </si>
  <si>
    <t>Rachel</t>
  </si>
  <si>
    <t>Helen</t>
  </si>
  <si>
    <t>Della</t>
  </si>
  <si>
    <t>Sandra</t>
  </si>
  <si>
    <t>Veronika</t>
  </si>
  <si>
    <t>Rebeca</t>
  </si>
  <si>
    <t>Claire</t>
  </si>
  <si>
    <t>Susan</t>
  </si>
  <si>
    <t>Jessie</t>
  </si>
  <si>
    <t>Juan</t>
  </si>
  <si>
    <t>Jane</t>
  </si>
  <si>
    <t xml:space="preserve"> Simon</t>
  </si>
  <si>
    <t>JOYNER Joe</t>
  </si>
  <si>
    <t>GROVER </t>
  </si>
  <si>
    <t>ROCKS </t>
  </si>
  <si>
    <t>GARDNER </t>
  </si>
  <si>
    <t>JOYNER</t>
  </si>
  <si>
    <t>LEAHEY</t>
  </si>
  <si>
    <t>GARDNER</t>
  </si>
  <si>
    <t>PAUL</t>
  </si>
  <si>
    <t>AYANWALE</t>
  </si>
  <si>
    <t>MOULTON</t>
  </si>
  <si>
    <t>O'DONOGHUE</t>
  </si>
  <si>
    <t>TOWNSON</t>
  </si>
  <si>
    <t>CALLAWAY</t>
  </si>
  <si>
    <t>RAJ</t>
  </si>
  <si>
    <t>RUSSELL</t>
  </si>
  <si>
    <t>RICHARDSON</t>
  </si>
  <si>
    <t>YAKOVLEV</t>
  </si>
  <si>
    <t>STUART</t>
  </si>
  <si>
    <t>ALCOCK</t>
  </si>
  <si>
    <t>BAILLACHE</t>
  </si>
  <si>
    <t>HYDE</t>
  </si>
  <si>
    <t>PINK</t>
  </si>
  <si>
    <t>REES-GILDEA</t>
  </si>
  <si>
    <t>STANBURY</t>
  </si>
  <si>
    <t>BILIC</t>
  </si>
  <si>
    <t>ELLIOTT</t>
  </si>
  <si>
    <t>IRELAND</t>
  </si>
  <si>
    <t>BONINI</t>
  </si>
  <si>
    <t>MATHIESON</t>
  </si>
  <si>
    <t>WHELAN</t>
  </si>
  <si>
    <t>PATERNOTT</t>
  </si>
  <si>
    <t>HARKER</t>
  </si>
  <si>
    <t>FLEMING-FIDO</t>
  </si>
  <si>
    <t>PEEL-BARNARD</t>
  </si>
  <si>
    <t>BRIFFETT</t>
  </si>
  <si>
    <t>SALES</t>
  </si>
  <si>
    <t>MANKELOW</t>
  </si>
  <si>
    <t>JACKSON</t>
  </si>
  <si>
    <t>SKELT</t>
  </si>
  <si>
    <t>RAYMOND-WELLS</t>
  </si>
  <si>
    <t>REES</t>
  </si>
  <si>
    <t>CLARK</t>
  </si>
  <si>
    <t>KIRK</t>
  </si>
  <si>
    <t>WESTLEY</t>
  </si>
  <si>
    <t>NICHOLLS </t>
  </si>
  <si>
    <t>PONOMARENKO </t>
  </si>
  <si>
    <t>DOMEK </t>
  </si>
  <si>
    <t>BEADLE </t>
  </si>
  <si>
    <t>BUZWELL </t>
  </si>
  <si>
    <t>WEST </t>
  </si>
  <si>
    <t>SMITH </t>
  </si>
  <si>
    <t>FLETCHER </t>
  </si>
  <si>
    <t>JOYNER </t>
  </si>
  <si>
    <t>SKINGLE </t>
  </si>
  <si>
    <t>MOULTON </t>
  </si>
  <si>
    <t>MILLER </t>
  </si>
  <si>
    <t>MAYNARD </t>
  </si>
  <si>
    <t>EDWARDS </t>
  </si>
  <si>
    <t>BRYAN </t>
  </si>
  <si>
    <t>RUSSELL </t>
  </si>
  <si>
    <t>MCCABE </t>
  </si>
  <si>
    <t>ERAY </t>
  </si>
  <si>
    <t>BRIFFETT </t>
  </si>
  <si>
    <t>JOHNSON </t>
  </si>
  <si>
    <t>DIMITROV </t>
  </si>
  <si>
    <t>PINK </t>
  </si>
  <si>
    <t>WRIGHT </t>
  </si>
  <si>
    <t>MICKLEM </t>
  </si>
  <si>
    <t>SALLONS </t>
  </si>
  <si>
    <t>BLACKMORE </t>
  </si>
  <si>
    <t>AYANWALE </t>
  </si>
  <si>
    <t>HYDE </t>
  </si>
  <si>
    <t>TODD </t>
  </si>
  <si>
    <t>WILLMOTT </t>
  </si>
  <si>
    <t>RICHARDS </t>
  </si>
  <si>
    <t>WALKER </t>
  </si>
  <si>
    <t>DE BURGH </t>
  </si>
  <si>
    <t>EAMES </t>
  </si>
  <si>
    <t>BLENCH </t>
  </si>
  <si>
    <t>HARKER </t>
  </si>
  <si>
    <t>STANSFIELD </t>
  </si>
  <si>
    <t>STEINER </t>
  </si>
  <si>
    <t>BIRD </t>
  </si>
  <si>
    <t>CORTES ORTIZ </t>
  </si>
  <si>
    <t>JACKSON </t>
  </si>
  <si>
    <t>SHAHRANI </t>
  </si>
  <si>
    <t>COOK </t>
  </si>
  <si>
    <t>RICHARDSON </t>
  </si>
  <si>
    <t>PILKINGTON </t>
  </si>
  <si>
    <t>MAKATSORIS </t>
  </si>
  <si>
    <t>RIBAS </t>
  </si>
  <si>
    <t>FLEMING-FIDO </t>
  </si>
  <si>
    <t>BROWN </t>
  </si>
  <si>
    <t>MITCHELL </t>
  </si>
  <si>
    <t>STEDMAN </t>
  </si>
  <si>
    <t>BAILLACHE </t>
  </si>
  <si>
    <t>WARNERZ </t>
  </si>
  <si>
    <t>WESTLEY </t>
  </si>
  <si>
    <t>MOLINO </t>
  </si>
  <si>
    <t>PATERNOTT </t>
  </si>
  <si>
    <t>GERARD </t>
  </si>
  <si>
    <t>VAN DER STAAIJ </t>
  </si>
  <si>
    <t>EAMEY </t>
  </si>
  <si>
    <t>CUBBERLEY </t>
  </si>
  <si>
    <t>GROVER  Elliott </t>
  </si>
  <si>
    <t>ROCKS  Christopher </t>
  </si>
  <si>
    <t>NICHOLLS  Taran </t>
  </si>
  <si>
    <t>PONOMARENKO  Yaroslav </t>
  </si>
  <si>
    <t>DOMEK  Stephen </t>
  </si>
  <si>
    <t>BEADLE  Peter </t>
  </si>
  <si>
    <t>BUZWELL  Tim </t>
  </si>
  <si>
    <t>WEST  Howard </t>
  </si>
  <si>
    <t>SMITH  Conor </t>
  </si>
  <si>
    <t>FLETCHER  Thomas </t>
  </si>
  <si>
    <t>SKINGLE  Thomas </t>
  </si>
  <si>
    <t>MOULTON  Gavin </t>
  </si>
  <si>
    <t>MILLER  Will </t>
  </si>
  <si>
    <t>MAYNARD  Calum </t>
  </si>
  <si>
    <t>EDWARDS  Alex </t>
  </si>
  <si>
    <t>BRYAN  Wayne </t>
  </si>
  <si>
    <t>MCCABE  Killian </t>
  </si>
  <si>
    <t>ERAY  Baris </t>
  </si>
  <si>
    <t>JOHNSON  Ralph </t>
  </si>
  <si>
    <t>DIMITROV  Diam </t>
  </si>
  <si>
    <t>PINK  Simon </t>
  </si>
  <si>
    <t>WRIGHT  Jonathon </t>
  </si>
  <si>
    <t>MICKLEM  Christopher </t>
  </si>
  <si>
    <t>SALLONS  Alexander </t>
  </si>
  <si>
    <t>BLACKMORE  Noah </t>
  </si>
  <si>
    <t>HYDE  John </t>
  </si>
  <si>
    <t>TODD  Glenn </t>
  </si>
  <si>
    <t>WILLMOTT  Paul </t>
  </si>
  <si>
    <t>RICHARDS  Huw </t>
  </si>
  <si>
    <t>WALKER  Paul </t>
  </si>
  <si>
    <t>DE BURGH  Etienne </t>
  </si>
  <si>
    <t>EAMES  Pete </t>
  </si>
  <si>
    <t>BLENCH  Toby </t>
  </si>
  <si>
    <t>HARKER  Michael </t>
  </si>
  <si>
    <t>STANSFIELD  Felix </t>
  </si>
  <si>
    <t>STEINER  Adam </t>
  </si>
  <si>
    <t>BIRD  James </t>
  </si>
  <si>
    <t>CORTES ORTIZ  Noel </t>
  </si>
  <si>
    <t>JACKSON  Nicholas </t>
  </si>
  <si>
    <t>SHAHRANI  Shazamin </t>
  </si>
  <si>
    <t>COOK  Noah </t>
  </si>
  <si>
    <t>RICHARDSON  Mark </t>
  </si>
  <si>
    <t>PILKINGTON  John </t>
  </si>
  <si>
    <t>MAKATSORIS  Harris </t>
  </si>
  <si>
    <t>RIBAS  Phillippe </t>
  </si>
  <si>
    <t>FLEMING-FIDO  James </t>
  </si>
  <si>
    <t>BROWN  Andrew </t>
  </si>
  <si>
    <t>MITCHELL  Christian </t>
  </si>
  <si>
    <t>STEDMAN  Clive </t>
  </si>
  <si>
    <t>WARNERZ  Nico </t>
  </si>
  <si>
    <t>WESTLEY  Philip </t>
  </si>
  <si>
    <t>MOLINO  Maurizio </t>
  </si>
  <si>
    <t>PATERNOTT  Alexander </t>
  </si>
  <si>
    <t>GERARD  Phillippe </t>
  </si>
  <si>
    <t>TODD  Simon </t>
  </si>
  <si>
    <t>VAN DER STAAIJ  Thomas </t>
  </si>
  <si>
    <t>EAMEY  Rob </t>
  </si>
  <si>
    <t>CUBBERLEY  Andrew </t>
  </si>
  <si>
    <t>MAYNARD  Niall </t>
  </si>
  <si>
    <t xml:space="preserve"> Joe</t>
  </si>
  <si>
    <t xml:space="preserve"> John</t>
  </si>
  <si>
    <t xml:space="preserve"> Aaron</t>
  </si>
  <si>
    <t xml:space="preserve"> Steven</t>
  </si>
  <si>
    <t xml:space="preserve"> Kola</t>
  </si>
  <si>
    <t xml:space="preserve"> Gavin</t>
  </si>
  <si>
    <t xml:space="preserve"> Odhran</t>
  </si>
  <si>
    <t xml:space="preserve"> Paul</t>
  </si>
  <si>
    <t xml:space="preserve"> Gary</t>
  </si>
  <si>
    <t xml:space="preserve"> Jeremy</t>
  </si>
  <si>
    <t xml:space="preserve"> James</t>
  </si>
  <si>
    <t xml:space="preserve"> Mark</t>
  </si>
  <si>
    <t xml:space="preserve"> Yuri</t>
  </si>
  <si>
    <t xml:space="preserve"> Jamie</t>
  </si>
  <si>
    <t xml:space="preserve"> Robert</t>
  </si>
  <si>
    <t xml:space="preserve"> Fergus</t>
  </si>
  <si>
    <t xml:space="preserve"> Jonathan</t>
  </si>
  <si>
    <t xml:space="preserve"> David</t>
  </si>
  <si>
    <t xml:space="preserve"> Robin</t>
  </si>
  <si>
    <t xml:space="preserve"> Jethro</t>
  </si>
  <si>
    <t xml:space="preserve"> Matt</t>
  </si>
  <si>
    <t xml:space="preserve"> Ryan</t>
  </si>
  <si>
    <t xml:space="preserve"> Charlie</t>
  </si>
  <si>
    <t xml:space="preserve"> Jim</t>
  </si>
  <si>
    <t xml:space="preserve"> Morys</t>
  </si>
  <si>
    <t xml:space="preserve"> Alexander</t>
  </si>
  <si>
    <t xml:space="preserve"> Michael</t>
  </si>
  <si>
    <t xml:space="preserve"> P</t>
  </si>
  <si>
    <t xml:space="preserve"> Joshua</t>
  </si>
  <si>
    <t xml:space="preserve"> Kris</t>
  </si>
  <si>
    <t xml:space="preserve"> Gordon</t>
  </si>
  <si>
    <t xml:space="preserve"> Nicholas</t>
  </si>
  <si>
    <t xml:space="preserve"> Richard</t>
  </si>
  <si>
    <t xml:space="preserve"> Tom</t>
  </si>
  <si>
    <t xml:space="preserve"> Chris</t>
  </si>
  <si>
    <t xml:space="preserve"> Phillip</t>
  </si>
  <si>
    <t>LEAHEY John</t>
  </si>
  <si>
    <t>GARDNER Aaron</t>
  </si>
  <si>
    <t>PAUL Steven</t>
  </si>
  <si>
    <t>AYANWALE Kola</t>
  </si>
  <si>
    <t>MOULTON Gavin</t>
  </si>
  <si>
    <t>O'DONOGHUE Odhran</t>
  </si>
  <si>
    <t>TOWNSON Paul</t>
  </si>
  <si>
    <t>CALLAWAY Gary</t>
  </si>
  <si>
    <t>RAJ Jeremy</t>
  </si>
  <si>
    <t>RUSSELL James</t>
  </si>
  <si>
    <t>RICHARDSON Mark</t>
  </si>
  <si>
    <t>YAKOVLEV Yuri</t>
  </si>
  <si>
    <t>STUART Jamie</t>
  </si>
  <si>
    <t>ALCOCK Robert</t>
  </si>
  <si>
    <t>BAILLACHE Paul</t>
  </si>
  <si>
    <t>HYDE John</t>
  </si>
  <si>
    <t>PINK Simon</t>
  </si>
  <si>
    <t>REES-GILDEA Fergus</t>
  </si>
  <si>
    <t>STANBURY Jonathan</t>
  </si>
  <si>
    <t>BILIC David</t>
  </si>
  <si>
    <t>ELLIOTT Robin</t>
  </si>
  <si>
    <t>IRELAND Jethro</t>
  </si>
  <si>
    <t>BONINI Matt</t>
  </si>
  <si>
    <t>MATHIESON Ryan</t>
  </si>
  <si>
    <t>ALCOCK Charlie</t>
  </si>
  <si>
    <t>WHELAN Jim</t>
  </si>
  <si>
    <t>IRELAND Morys</t>
  </si>
  <si>
    <t>PATERNOTT Alexander</t>
  </si>
  <si>
    <t>HARKER Michael</t>
  </si>
  <si>
    <t>FLEMING-FIDO James</t>
  </si>
  <si>
    <t>PEEL-BARNARD P</t>
  </si>
  <si>
    <t>BRIFFETT Joshua</t>
  </si>
  <si>
    <t>SALES Kris</t>
  </si>
  <si>
    <t>MANKELOW Gordon</t>
  </si>
  <si>
    <t>JACKSON Nicholas</t>
  </si>
  <si>
    <t>SKELT Richard</t>
  </si>
  <si>
    <t>RAYMOND-WELLS Tom</t>
  </si>
  <si>
    <t>REES John</t>
  </si>
  <si>
    <t>CLARK Chris</t>
  </si>
  <si>
    <t>KIRK James</t>
  </si>
  <si>
    <t>WESTLEY Phillip</t>
  </si>
  <si>
    <t>Sussex</t>
  </si>
  <si>
    <t>Invicta</t>
  </si>
  <si>
    <t>Brighton</t>
  </si>
  <si>
    <t>Chichester</t>
  </si>
  <si>
    <t>BRIFFETT  Joshua</t>
  </si>
  <si>
    <t>TREDGER Dudley</t>
  </si>
  <si>
    <t xml:space="preserve">BEDANI V </t>
  </si>
  <si>
    <t xml:space="preserve">WEEDON M       </t>
  </si>
  <si>
    <t xml:space="preserve">CUMMINS R </t>
  </si>
  <si>
    <t xml:space="preserve">STIGANT D             </t>
  </si>
  <si>
    <t xml:space="preserve">MUNN S     </t>
  </si>
  <si>
    <t xml:space="preserve">BROSNAN J    </t>
  </si>
  <si>
    <t>BARNETT K</t>
  </si>
  <si>
    <t>SWAN A</t>
  </si>
  <si>
    <t>SHANNON J</t>
  </si>
  <si>
    <t>CARTER A</t>
  </si>
  <si>
    <t>LUCAS T</t>
  </si>
  <si>
    <t>GEARY M</t>
  </si>
  <si>
    <t>BURWOOD G</t>
  </si>
  <si>
    <t>THWAITES R</t>
  </si>
  <si>
    <t>STIGANT L</t>
  </si>
  <si>
    <t xml:space="preserve">SNOW T </t>
  </si>
  <si>
    <t>MCMAHON T</t>
  </si>
  <si>
    <t>BLACKMORE S</t>
  </si>
  <si>
    <t>BALKENHOL L</t>
  </si>
  <si>
    <t>HOGGINS J</t>
  </si>
  <si>
    <t>HOLT J</t>
  </si>
  <si>
    <t>BUCKNOR N</t>
  </si>
  <si>
    <t xml:space="preserve">HOLT O </t>
  </si>
  <si>
    <t>CHUGHTAI H</t>
  </si>
  <si>
    <t>MCKAY D</t>
  </si>
  <si>
    <t>ALGER J</t>
  </si>
  <si>
    <t>WINTER E</t>
  </si>
  <si>
    <t>SALLE GADASKI</t>
  </si>
  <si>
    <t>ARMY</t>
  </si>
  <si>
    <t>EASTBOURNE</t>
  </si>
  <si>
    <t>SURREY SWORDS</t>
  </si>
  <si>
    <t>REGENT</t>
  </si>
  <si>
    <t>REDHILL AND REIGATE</t>
  </si>
  <si>
    <t>WIMBLEDON</t>
  </si>
  <si>
    <t>GRAVESHAM</t>
  </si>
  <si>
    <t>LONDON THAMES</t>
  </si>
  <si>
    <t>HAVERSTOCK</t>
  </si>
  <si>
    <t>SALLE PAUL</t>
  </si>
  <si>
    <t>BEXLEY</t>
  </si>
  <si>
    <t>BRIGHTON &amp; HOVE</t>
  </si>
  <si>
    <t>TRURO</t>
  </si>
  <si>
    <t>PLYMOUTH UNIVERSITY</t>
  </si>
  <si>
    <t>CRAWLEY</t>
  </si>
  <si>
    <t>STREATHAM</t>
  </si>
  <si>
    <t>REDHILL &amp; REIGATE</t>
  </si>
  <si>
    <t>LEWES</t>
  </si>
  <si>
    <t>BRIXTON</t>
  </si>
  <si>
    <t>EGHAM</t>
  </si>
  <si>
    <t>UNIVERSITY OF SUSSEX FENCING CLUB</t>
  </si>
  <si>
    <t>IMPERIAL</t>
  </si>
  <si>
    <t>ROYAL BLADES</t>
  </si>
  <si>
    <t>UNIVERSITY OF BRIGHTON</t>
  </si>
  <si>
    <t>TENTERTON SWORDS</t>
  </si>
  <si>
    <t>TUNBRIDGE WELLS</t>
  </si>
  <si>
    <t>CHICHESTER</t>
  </si>
  <si>
    <t>OXFORD UNIVERSITY FENCING CLUB</t>
  </si>
  <si>
    <t>RGS HIGH WYCOMBE</t>
  </si>
  <si>
    <t>PORTSLADE</t>
  </si>
  <si>
    <t>N/A</t>
  </si>
  <si>
    <t>IMPERIAL COLLEGE</t>
  </si>
  <si>
    <t>UNIVERSITY OF SURREY</t>
  </si>
  <si>
    <t>WESSEX</t>
  </si>
  <si>
    <t>LEWES FENCING</t>
  </si>
  <si>
    <t>Position in Open (See Scoring Note about how a missed competition score is treated)</t>
  </si>
  <si>
    <t>Overall Score (Note: lowest overall score will be the winner)</t>
  </si>
  <si>
    <t>STUART Josh</t>
  </si>
  <si>
    <t xml:space="preserve">Marg Oniye </t>
  </si>
  <si>
    <t xml:space="preserve">Nicola Hull </t>
  </si>
  <si>
    <t xml:space="preserve">Charlotte Beadle </t>
  </si>
  <si>
    <t>Holly Snellin</t>
  </si>
  <si>
    <t>Nicole Kelly</t>
  </si>
  <si>
    <t>Sarah Steacy</t>
  </si>
  <si>
    <t>Hannah Atkins</t>
  </si>
  <si>
    <t>Megan Redding</t>
  </si>
  <si>
    <t>Francesca Aston</t>
  </si>
  <si>
    <t>Gerry Koeva</t>
  </si>
  <si>
    <t>Veronika Mocsari</t>
  </si>
  <si>
    <t>Della Bowley</t>
  </si>
  <si>
    <t>Jacki Hall</t>
  </si>
  <si>
    <t>Haverstock</t>
  </si>
  <si>
    <t>Dream fencing club</t>
  </si>
  <si>
    <t>Central London Fencing club</t>
  </si>
  <si>
    <t>University of Kent</t>
  </si>
  <si>
    <t>Crawley Sword</t>
  </si>
  <si>
    <t>University of Sussex</t>
  </si>
  <si>
    <t>Colchester and District Fencing club</t>
  </si>
  <si>
    <t xml:space="preserve">JARROLD  Heather </t>
  </si>
  <si>
    <t xml:space="preserve">HENSON  Julie </t>
  </si>
  <si>
    <t xml:space="preserve">HULL  Nicola </t>
  </si>
  <si>
    <t xml:space="preserve">BALINT  Anna </t>
  </si>
  <si>
    <t xml:space="preserve">STEINER  Christine </t>
  </si>
  <si>
    <t xml:space="preserve">BALINT  Ester </t>
  </si>
  <si>
    <t xml:space="preserve">STEACY  Sarah </t>
  </si>
  <si>
    <t xml:space="preserve">REDDING  Megan </t>
  </si>
  <si>
    <t xml:space="preserve">THOULESS  Helen </t>
  </si>
  <si>
    <t xml:space="preserve">CLAYTON  Jane </t>
  </si>
  <si>
    <t xml:space="preserve">UBA  Agnieszka </t>
  </si>
  <si>
    <t xml:space="preserve">KOEVA  Gerry </t>
  </si>
  <si>
    <t xml:space="preserve">ROVESTI  Elena </t>
  </si>
  <si>
    <t xml:space="preserve">ONIYE  Margarette </t>
  </si>
  <si>
    <t xml:space="preserve">ORTEGA  Gabriella </t>
  </si>
  <si>
    <t xml:space="preserve">BROWN  Abigail </t>
  </si>
  <si>
    <t xml:space="preserve">ASTON  Francesca </t>
  </si>
  <si>
    <t xml:space="preserve">CLARKE  Heather </t>
  </si>
  <si>
    <t xml:space="preserve">HUME  Jess </t>
  </si>
  <si>
    <t xml:space="preserve">BOWLEY  Della </t>
  </si>
  <si>
    <t xml:space="preserve">COX  Claire </t>
  </si>
  <si>
    <t xml:space="preserve">BEADLE  Charlotte </t>
  </si>
  <si>
    <t xml:space="preserve">ASHMAN  Carol </t>
  </si>
  <si>
    <t xml:space="preserve">EASTER  Helen </t>
  </si>
  <si>
    <t>Snellin Holly</t>
  </si>
  <si>
    <t>Kelly Nicole</t>
  </si>
  <si>
    <t>Atkins Hannah</t>
  </si>
  <si>
    <t>Mocsari Veronika</t>
  </si>
  <si>
    <t>Hall Jacki</t>
  </si>
  <si>
    <t>Jacki</t>
  </si>
  <si>
    <t>ALPHABETICAL</t>
  </si>
  <si>
    <t>Alphabetical Order First, then Numberical Order</t>
  </si>
  <si>
    <t>NUMERICAL</t>
  </si>
  <si>
    <t>SCRIMSHAW Jason</t>
  </si>
  <si>
    <t>SUTTON Mark</t>
  </si>
  <si>
    <t>FITZPATRICK Paul</t>
  </si>
  <si>
    <t>BARWELL Peter</t>
  </si>
  <si>
    <t>DOUGLASS Andy</t>
  </si>
  <si>
    <t>HARDING Tim</t>
  </si>
  <si>
    <t>CAVE-BIGLEY Richard</t>
  </si>
  <si>
    <t>LOWE David</t>
  </si>
  <si>
    <t>PRICS Scott</t>
  </si>
  <si>
    <t>MACPHERSON Steven</t>
  </si>
  <si>
    <t>WAKE James</t>
  </si>
  <si>
    <t>SMITH Alister</t>
  </si>
  <si>
    <t>KEVIN Alexander</t>
  </si>
  <si>
    <t>HAMMOND Nick</t>
  </si>
  <si>
    <t>WAKE Allan</t>
  </si>
  <si>
    <t>GODFREY Peter</t>
  </si>
  <si>
    <t>BERGER Lewis</t>
  </si>
  <si>
    <t>O'NEILL Henry</t>
  </si>
  <si>
    <t>TODD Keilan</t>
  </si>
  <si>
    <t>REDHILL</t>
  </si>
  <si>
    <t>CRA</t>
  </si>
  <si>
    <t>BEX</t>
  </si>
  <si>
    <t>GRAVE</t>
  </si>
  <si>
    <t>EGH</t>
  </si>
  <si>
    <t>W&amp;H</t>
  </si>
  <si>
    <t>TUN</t>
  </si>
  <si>
    <t>STR</t>
  </si>
  <si>
    <t>HAV</t>
  </si>
  <si>
    <t>SG</t>
  </si>
  <si>
    <t>WIM</t>
  </si>
  <si>
    <t>SIT</t>
  </si>
  <si>
    <t>U/A</t>
  </si>
  <si>
    <t>HYMERS</t>
  </si>
  <si>
    <t>KENT UNI</t>
  </si>
  <si>
    <t>HARR</t>
  </si>
  <si>
    <t>MAL</t>
  </si>
  <si>
    <t>PHILLIPSON Elsa</t>
  </si>
  <si>
    <t>PALMER Ellie</t>
  </si>
  <si>
    <t>HARVIE Eleanor</t>
  </si>
  <si>
    <t>DUDLEY Amelia</t>
  </si>
  <si>
    <t>SILK Denise</t>
  </si>
  <si>
    <t>BALLASTER Liz</t>
  </si>
  <si>
    <t>BISH</t>
  </si>
  <si>
    <t>LEWIS</t>
  </si>
  <si>
    <t>WAT</t>
  </si>
  <si>
    <t>HCH</t>
  </si>
  <si>
    <t>SMITH-NEWSAM Shirley</t>
  </si>
  <si>
    <t>BALKENHOL</t>
  </si>
  <si>
    <t>Lennart</t>
  </si>
  <si>
    <t>BATLEY</t>
  </si>
  <si>
    <t>BEADLE</t>
  </si>
  <si>
    <t>Peter</t>
  </si>
  <si>
    <t>BLACKMORE</t>
  </si>
  <si>
    <t>Noah</t>
  </si>
  <si>
    <t>Joshua</t>
  </si>
  <si>
    <t>CONROY</t>
  </si>
  <si>
    <t>David</t>
  </si>
  <si>
    <t>DAVENPORT</t>
  </si>
  <si>
    <t>Robin</t>
  </si>
  <si>
    <t>DE BURGH</t>
  </si>
  <si>
    <t>Etienne</t>
  </si>
  <si>
    <t>DOBIE</t>
  </si>
  <si>
    <t>Nick</t>
  </si>
  <si>
    <t>James</t>
  </si>
  <si>
    <t>Jethro</t>
  </si>
  <si>
    <t>Morys</t>
  </si>
  <si>
    <t>Nicholas</t>
  </si>
  <si>
    <t>JORDAN</t>
  </si>
  <si>
    <t>Max Kurtz</t>
  </si>
  <si>
    <t>Philip</t>
  </si>
  <si>
    <t>Joe</t>
  </si>
  <si>
    <t>KENSETT</t>
  </si>
  <si>
    <t>Stephen</t>
  </si>
  <si>
    <t>Joash</t>
  </si>
  <si>
    <t>LOWE</t>
  </si>
  <si>
    <t>Tom</t>
  </si>
  <si>
    <t>MAYNARD</t>
  </si>
  <si>
    <t>Calum</t>
  </si>
  <si>
    <t>Niall</t>
  </si>
  <si>
    <t>MILLER</t>
  </si>
  <si>
    <t>Will</t>
  </si>
  <si>
    <t>MILLO</t>
  </si>
  <si>
    <t>Brian</t>
  </si>
  <si>
    <t>MUNN</t>
  </si>
  <si>
    <t>Stephan</t>
  </si>
  <si>
    <t>NORTH</t>
  </si>
  <si>
    <t>Russell</t>
  </si>
  <si>
    <t>PILKINGTON</t>
  </si>
  <si>
    <t>Jim</t>
  </si>
  <si>
    <t>PRIOR</t>
  </si>
  <si>
    <t>Cameron</t>
  </si>
  <si>
    <t>REES-Gildea</t>
  </si>
  <si>
    <t>Fergus</t>
  </si>
  <si>
    <t>Mark</t>
  </si>
  <si>
    <t>SALLONS</t>
  </si>
  <si>
    <t>Alexander</t>
  </si>
  <si>
    <t>SIMPSON</t>
  </si>
  <si>
    <t>Jamie</t>
  </si>
  <si>
    <t>SHANNON</t>
  </si>
  <si>
    <t>SMITH</t>
  </si>
  <si>
    <t>Alister</t>
  </si>
  <si>
    <t>STEINER</t>
  </si>
  <si>
    <t>Adam</t>
  </si>
  <si>
    <t>STRATH</t>
  </si>
  <si>
    <t>Oliver</t>
  </si>
  <si>
    <t>TESSON</t>
  </si>
  <si>
    <t>Baptiste</t>
  </si>
  <si>
    <t>GBR</t>
  </si>
  <si>
    <t>FRA</t>
  </si>
  <si>
    <t>Sussex Uni</t>
  </si>
  <si>
    <t>Southampton Epee</t>
  </si>
  <si>
    <t>Redhill and Reigate</t>
  </si>
  <si>
    <t>Imperial College</t>
  </si>
  <si>
    <t>Army</t>
  </si>
  <si>
    <t>Scaramouche</t>
  </si>
  <si>
    <t>Salle Gadaski</t>
  </si>
  <si>
    <t xml:space="preserve">Marlborough </t>
  </si>
  <si>
    <t>Sittingbourne Swords</t>
  </si>
  <si>
    <t>UA2</t>
  </si>
  <si>
    <t>Newbury</t>
  </si>
  <si>
    <t>Egham</t>
  </si>
  <si>
    <t>Eastbourne</t>
  </si>
  <si>
    <t xml:space="preserve">Seacourt </t>
  </si>
  <si>
    <t>Wellington Swords</t>
  </si>
  <si>
    <t>Plymouth Uni</t>
  </si>
  <si>
    <t>Blackheath</t>
  </si>
  <si>
    <t>Mauges Bolage</t>
  </si>
  <si>
    <t xml:space="preserve">North Tamar </t>
  </si>
  <si>
    <t>BATLEYJuan</t>
  </si>
  <si>
    <t>CONROYDavid</t>
  </si>
  <si>
    <t>DAVENPORTRobin</t>
  </si>
  <si>
    <t>DOBIENick</t>
  </si>
  <si>
    <t>JORDANMax Kurtz</t>
  </si>
  <si>
    <t>JORDANPhilip</t>
  </si>
  <si>
    <t>KENSETTStephen</t>
  </si>
  <si>
    <t>LEWISJoash</t>
  </si>
  <si>
    <t>LOWETom</t>
  </si>
  <si>
    <t>MILLOBrian</t>
  </si>
  <si>
    <t>NORTHRussell</t>
  </si>
  <si>
    <t>ORGEAlp</t>
  </si>
  <si>
    <t>PRIORCameron</t>
  </si>
  <si>
    <t>SIMPSONJamie</t>
  </si>
  <si>
    <t>SMITHAlister</t>
  </si>
  <si>
    <t>STRATHOliver</t>
  </si>
  <si>
    <t>TESSONBaptiste</t>
  </si>
  <si>
    <t>BOND</t>
  </si>
  <si>
    <t>Dani</t>
  </si>
  <si>
    <t>BOWLEY</t>
  </si>
  <si>
    <t>COX</t>
  </si>
  <si>
    <t>DOOLEY</t>
  </si>
  <si>
    <t>Geraldine</t>
  </si>
  <si>
    <t>EVANS</t>
  </si>
  <si>
    <t>Kathryn</t>
  </si>
  <si>
    <t>JARROLD</t>
  </si>
  <si>
    <t>Heather</t>
  </si>
  <si>
    <t>KIY</t>
  </si>
  <si>
    <t>Patricia</t>
  </si>
  <si>
    <t>LAKEY</t>
  </si>
  <si>
    <t>Sian</t>
  </si>
  <si>
    <t>LEVIN</t>
  </si>
  <si>
    <t>Johanna</t>
  </si>
  <si>
    <t>MASON</t>
  </si>
  <si>
    <t>Mariette</t>
  </si>
  <si>
    <t>ONIYE</t>
  </si>
  <si>
    <t>Margarette</t>
  </si>
  <si>
    <t>PARMAR</t>
  </si>
  <si>
    <t>Elllie</t>
  </si>
  <si>
    <t>SNELLIN</t>
  </si>
  <si>
    <t>Holly</t>
  </si>
  <si>
    <t>STEACY</t>
  </si>
  <si>
    <t>Sarah</t>
  </si>
  <si>
    <t>Christine</t>
  </si>
  <si>
    <t>THOULESS</t>
  </si>
  <si>
    <t>WOODROW</t>
  </si>
  <si>
    <t>Megan</t>
  </si>
  <si>
    <t>YOUNG</t>
  </si>
  <si>
    <t>Valerie</t>
  </si>
  <si>
    <t xml:space="preserve">Chichester </t>
  </si>
  <si>
    <t>Lansdowne</t>
  </si>
  <si>
    <t>Dream</t>
  </si>
  <si>
    <t>Saxon</t>
  </si>
  <si>
    <t>Cobham</t>
  </si>
  <si>
    <t>Uni St Andrews</t>
  </si>
  <si>
    <t>Bath Sword</t>
  </si>
  <si>
    <t>BONDDani</t>
  </si>
  <si>
    <t>DOOLEYGeraldine</t>
  </si>
  <si>
    <t>KIYPatricia</t>
  </si>
  <si>
    <t>LAKEYSian</t>
  </si>
  <si>
    <t>LEVINCharlotte</t>
  </si>
  <si>
    <t>MAYNARDJohanna</t>
  </si>
  <si>
    <t>MASONMariette</t>
  </si>
  <si>
    <t>WOODROWMegan</t>
  </si>
  <si>
    <t>YOUNGValerie</t>
  </si>
  <si>
    <t>BEGLEY-JONES Murray</t>
  </si>
  <si>
    <t>LANGRIDGE LEE</t>
  </si>
  <si>
    <t>RYLAND-GASHIER Shaine</t>
  </si>
  <si>
    <t>MICKLEM Christopher</t>
  </si>
  <si>
    <t>LANGRIDGE Lee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</si>
</sst>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rgb="FF333333"/>
      <name val="Calibri"/>
      <family val="2"/>
    </font>
    <font>
      <b/>
      <sz val="11"/>
      <color rgb="FF000000"/>
      <name val="Calibri"/>
      <family val="2"/>
    </font>
    <font>
      <sz val="10"/>
      <color rgb="FF44444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Alignment="1">
      <alignment horizontal="righ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4" fontId="4" fillId="0" borderId="0" xfId="0" applyNumberFormat="1" applyFont="1" applyFill="1" applyBorder="1" applyAlignment="1">
      <alignment horizontal="left"/>
    </xf>
    <xf numFmtId="0" fontId="0" fillId="0" borderId="0" xfId="0" applyFill="1"/>
    <xf numFmtId="0" fontId="1" fillId="0" borderId="0" xfId="0" applyFont="1" applyAlignment="1"/>
    <xf numFmtId="1" fontId="1" fillId="0" borderId="0" xfId="0" applyNumberFormat="1" applyFont="1" applyAlignment="1"/>
    <xf numFmtId="0" fontId="6" fillId="0" borderId="0" xfId="0" applyFont="1"/>
    <xf numFmtId="0" fontId="7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0" fontId="8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9" fillId="2" borderId="0" xfId="0" applyFont="1" applyFill="1" applyAlignment="1">
      <alignment vertical="top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 wrapText="1"/>
    </xf>
    <xf numFmtId="0" fontId="3" fillId="3" borderId="0" xfId="0" applyFont="1" applyFill="1" applyAlignment="1">
      <alignment horizontal="left" vertical="center" wrapText="1"/>
    </xf>
    <xf numFmtId="0" fontId="1" fillId="3" borderId="0" xfId="0" applyFont="1" applyFill="1"/>
    <xf numFmtId="0" fontId="1" fillId="0" borderId="0" xfId="0" applyFont="1" applyFill="1"/>
    <xf numFmtId="0" fontId="9" fillId="0" borderId="0" xfId="0" applyFont="1" applyFill="1" applyAlignment="1">
      <alignment vertical="top" wrapText="1"/>
    </xf>
    <xf numFmtId="0" fontId="7" fillId="0" borderId="0" xfId="0" applyFont="1" applyFill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O315"/>
  <sheetViews>
    <sheetView tabSelected="1" zoomScale="106" zoomScaleNormal="106" workbookViewId="0">
      <selection activeCell="B5" sqref="B5"/>
    </sheetView>
  </sheetViews>
  <sheetFormatPr defaultRowHeight="15" x14ac:dyDescent="0.25"/>
  <cols>
    <col min="1" max="1" width="9.140625" customWidth="1"/>
    <col min="2" max="2" width="24.7109375" customWidth="1"/>
    <col min="3" max="3" width="10.28515625" customWidth="1"/>
    <col min="4" max="4" width="11.140625" customWidth="1"/>
    <col min="5" max="5" width="11" customWidth="1"/>
    <col min="6" max="6" width="11.28515625" customWidth="1"/>
    <col min="7" max="7" width="10.42578125" customWidth="1"/>
    <col min="8" max="8" width="5.28515625" customWidth="1"/>
    <col min="9" max="9" width="19" customWidth="1"/>
    <col min="10" max="10" width="7.42578125" customWidth="1"/>
    <col min="11" max="13" width="9.140625" customWidth="1"/>
    <col min="15" max="15" width="10.28515625" customWidth="1"/>
  </cols>
  <sheetData>
    <row r="2" spans="1:15" x14ac:dyDescent="0.25">
      <c r="K2" s="10"/>
    </row>
    <row r="3" spans="1:15" ht="33.75" customHeight="1" x14ac:dyDescent="0.25">
      <c r="B3" s="18" t="s">
        <v>606</v>
      </c>
      <c r="C3" s="30" t="s">
        <v>552</v>
      </c>
      <c r="D3" s="30"/>
      <c r="E3" s="30"/>
      <c r="F3" s="30"/>
      <c r="G3" s="30"/>
      <c r="I3" s="31" t="s">
        <v>553</v>
      </c>
      <c r="K3" s="9"/>
    </row>
    <row r="4" spans="1:15" x14ac:dyDescent="0.25">
      <c r="B4" s="15" t="s">
        <v>605</v>
      </c>
      <c r="C4" s="9" t="s">
        <v>483</v>
      </c>
      <c r="D4" t="s">
        <v>484</v>
      </c>
      <c r="E4" t="s">
        <v>485</v>
      </c>
      <c r="F4" t="s">
        <v>96</v>
      </c>
      <c r="G4" t="s">
        <v>486</v>
      </c>
      <c r="I4" s="31"/>
      <c r="K4" s="9" t="s">
        <v>483</v>
      </c>
      <c r="L4" t="s">
        <v>484</v>
      </c>
      <c r="M4" t="s">
        <v>485</v>
      </c>
      <c r="N4" t="s">
        <v>96</v>
      </c>
      <c r="O4" t="s">
        <v>486</v>
      </c>
    </row>
    <row r="5" spans="1:15" x14ac:dyDescent="0.25">
      <c r="A5" s="1"/>
      <c r="B5" s="27" t="s">
        <v>466</v>
      </c>
      <c r="C5">
        <f t="shared" ref="C5" si="0">IF(K5&gt;0,+K5,43)</f>
        <v>26</v>
      </c>
      <c r="D5">
        <f>IF(L5&gt;0,+L5,66)</f>
        <v>66</v>
      </c>
      <c r="E5">
        <f>IF(M5&gt;0,+M5,57)</f>
        <v>42</v>
      </c>
      <c r="F5">
        <f>IF(N5&gt;0,+N5,44)</f>
        <v>43</v>
      </c>
      <c r="G5">
        <f>IF(O5&gt;0,+O5,45)</f>
        <v>45</v>
      </c>
      <c r="H5">
        <f>MAX(C5:G5)</f>
        <v>66</v>
      </c>
      <c r="I5" s="1">
        <f>SUM(C5:G5)-H5</f>
        <v>156</v>
      </c>
      <c r="J5" s="1"/>
      <c r="K5">
        <f>SUMIF('Ssx-Men'!$C$4:$C$45,+MenOverall!B5,'Ssx-Men'!$B$4:$B$45)</f>
        <v>26</v>
      </c>
      <c r="L5">
        <f>SUMIF('Invicta-Men'!$C$4:$C$68,+MenOverall!B5,'Invicta-Men'!$B$4:$B$68)</f>
        <v>0</v>
      </c>
      <c r="M5">
        <f>SUMIF('Bton-Men'!$C$4:$C$59,+MenOverall!B5,'Bton-Men'!$B$4:$B$59)</f>
        <v>42</v>
      </c>
      <c r="N5">
        <f>SUMIF('Bxly-Men'!$C$4:$C$46,+MenOverall!B5,'Bxly-Men'!$B$4:$B$46)</f>
        <v>43</v>
      </c>
      <c r="O5">
        <f>SUMIF('Chi-Men'!$C$4:$C$59,+MenOverall!B5,'Chi-Men'!$B$4:$B$59)</f>
        <v>0</v>
      </c>
    </row>
    <row r="6" spans="1:15" x14ac:dyDescent="0.25">
      <c r="A6" s="1"/>
      <c r="B6" s="27" t="s">
        <v>455</v>
      </c>
      <c r="C6">
        <f t="shared" ref="C6:C11" si="1">IF(K6&gt;0,+K6,43)</f>
        <v>15</v>
      </c>
      <c r="D6">
        <f t="shared" ref="D6:D11" si="2">IF(L6&gt;0,+L6,66)</f>
        <v>66</v>
      </c>
      <c r="E6">
        <f t="shared" ref="E6:E11" si="3">IF(M6&gt;0,+M6,57)</f>
        <v>57</v>
      </c>
      <c r="F6">
        <f>IF(N6&gt;0,+N6,44)</f>
        <v>44</v>
      </c>
      <c r="G6">
        <f t="shared" ref="G6:G14" si="4">IF(O6&gt;0,+O6,45)</f>
        <v>45</v>
      </c>
      <c r="H6">
        <f t="shared" ref="H6" si="5">MAX(C6:G6)</f>
        <v>66</v>
      </c>
      <c r="I6" s="1">
        <f t="shared" ref="I6" si="6">SUM(C6:G6)-H6</f>
        <v>161</v>
      </c>
      <c r="J6" s="1"/>
      <c r="K6">
        <f>SUMIF('Ssx-Men'!$C$4:$C$45,+MenOverall!B6,'Ssx-Men'!$B$4:$B$45)</f>
        <v>15</v>
      </c>
      <c r="L6">
        <f>SUMIF('Invicta-Men'!$C$4:$C$68,+MenOverall!B6,'Invicta-Men'!$B$4:$B$68)</f>
        <v>0</v>
      </c>
      <c r="M6">
        <f>SUMIF('Bton-Men'!$C$4:$C$59,+MenOverall!B6,'Bton-Men'!$B$4:$B$59)</f>
        <v>0</v>
      </c>
      <c r="N6">
        <f>SUMIF('Bxly-Men'!$C$4:$C$46,+MenOverall!B6,'Bxly-Men'!$B$4:$B$46)</f>
        <v>0</v>
      </c>
      <c r="O6">
        <f>SUMIF('Chi-Men'!$C$4:$C$59,+MenOverall!B6,'Chi-Men'!$B$4:$B$59)</f>
        <v>0</v>
      </c>
    </row>
    <row r="7" spans="1:15" x14ac:dyDescent="0.25">
      <c r="A7" s="1"/>
      <c r="B7" s="27" t="s">
        <v>514</v>
      </c>
      <c r="C7">
        <f t="shared" si="1"/>
        <v>43</v>
      </c>
      <c r="D7">
        <f t="shared" si="2"/>
        <v>66</v>
      </c>
      <c r="E7">
        <f t="shared" si="3"/>
        <v>55</v>
      </c>
      <c r="F7">
        <f t="shared" ref="F7:F14" si="7">IF(N7&gt;0,+N7,44)</f>
        <v>44</v>
      </c>
      <c r="G7">
        <f t="shared" si="4"/>
        <v>45</v>
      </c>
      <c r="H7">
        <f t="shared" ref="H7:H11" si="8">MAX(C7:G7)</f>
        <v>66</v>
      </c>
      <c r="I7" s="1">
        <f t="shared" ref="I7:I11" si="9">SUM(C7:G7)-H7</f>
        <v>187</v>
      </c>
      <c r="J7" s="1"/>
      <c r="K7">
        <f>SUMIF('Ssx-Men'!$C$4:$C$45,+MenOverall!B7,'Ssx-Men'!$B$4:$B$45)</f>
        <v>0</v>
      </c>
      <c r="L7">
        <f>SUMIF('Invicta-Men'!$C$4:$C$68,+MenOverall!B7,'Invicta-Men'!$B$4:$B$68)</f>
        <v>0</v>
      </c>
      <c r="M7">
        <f>SUMIF('Bton-Men'!$C$4:$C$59,+MenOverall!B7,'Bton-Men'!$B$4:$B$59)</f>
        <v>55</v>
      </c>
      <c r="N7">
        <f>SUMIF('Bxly-Men'!$C$4:$C$46,+MenOverall!B7,'Bxly-Men'!$B$4:$B$46)</f>
        <v>0</v>
      </c>
      <c r="O7">
        <f>SUMIF('Chi-Men'!$C$4:$C$59,+MenOverall!B7,'Chi-Men'!$B$4:$B$59)</f>
        <v>0</v>
      </c>
    </row>
    <row r="8" spans="1:15" x14ac:dyDescent="0.25">
      <c r="A8" s="1"/>
      <c r="B8" s="27" t="s">
        <v>445</v>
      </c>
      <c r="C8">
        <f t="shared" si="1"/>
        <v>5</v>
      </c>
      <c r="D8">
        <f t="shared" si="2"/>
        <v>30</v>
      </c>
      <c r="E8">
        <f t="shared" si="3"/>
        <v>57</v>
      </c>
      <c r="F8">
        <f t="shared" si="7"/>
        <v>25</v>
      </c>
      <c r="G8">
        <f t="shared" si="4"/>
        <v>45</v>
      </c>
      <c r="H8">
        <f t="shared" si="8"/>
        <v>57</v>
      </c>
      <c r="I8" s="1">
        <f t="shared" si="9"/>
        <v>105</v>
      </c>
      <c r="J8" s="1"/>
      <c r="K8">
        <f>SUMIF('Ssx-Men'!$C$4:$C$45,+MenOverall!B8,'Ssx-Men'!$B$4:$B$45)</f>
        <v>5</v>
      </c>
      <c r="L8">
        <f>SUMIF('Invicta-Men'!$C$4:$C$68,+MenOverall!B8,'Invicta-Men'!$B$4:$B$68)</f>
        <v>30</v>
      </c>
      <c r="M8">
        <f>SUMIF('Bton-Men'!$C$4:$C$59,+MenOverall!B8,'Bton-Men'!$B$4:$B$59)</f>
        <v>0</v>
      </c>
      <c r="N8">
        <f>SUMIF('Bxly-Men'!$C$4:$C$46,+MenOverall!B8,'Bxly-Men'!$B$4:$B$46)</f>
        <v>25</v>
      </c>
      <c r="O8">
        <f>SUMIF('Chi-Men'!$C$4:$C$59,+MenOverall!B8,'Chi-Men'!$B$4:$B$59)</f>
        <v>0</v>
      </c>
    </row>
    <row r="9" spans="1:15" x14ac:dyDescent="0.25">
      <c r="A9" s="1"/>
      <c r="B9" s="27" t="s">
        <v>456</v>
      </c>
      <c r="C9">
        <f t="shared" si="1"/>
        <v>16</v>
      </c>
      <c r="D9">
        <f t="shared" si="2"/>
        <v>55</v>
      </c>
      <c r="E9">
        <f t="shared" si="3"/>
        <v>57</v>
      </c>
      <c r="F9">
        <f t="shared" si="7"/>
        <v>44</v>
      </c>
      <c r="G9">
        <f t="shared" si="4"/>
        <v>45</v>
      </c>
      <c r="H9">
        <f t="shared" si="8"/>
        <v>57</v>
      </c>
      <c r="I9" s="1">
        <f t="shared" si="9"/>
        <v>160</v>
      </c>
      <c r="J9" s="1"/>
      <c r="K9">
        <f>SUMIF('Ssx-Men'!$C$4:$C$45,+MenOverall!B9,'Ssx-Men'!$B$4:$B$45)</f>
        <v>16</v>
      </c>
      <c r="L9">
        <f>SUMIF('Invicta-Men'!$C$4:$C$68,+MenOverall!B9,'Invicta-Men'!$B$4:$B$68)</f>
        <v>55</v>
      </c>
      <c r="M9">
        <f>SUMIF('Bton-Men'!$C$4:$C$59,+MenOverall!B9,'Bton-Men'!$B$4:$B$59)</f>
        <v>0</v>
      </c>
      <c r="N9">
        <f>SUMIF('Bxly-Men'!$C$4:$C$46,+MenOverall!B9,'Bxly-Men'!$B$4:$B$46)</f>
        <v>0</v>
      </c>
      <c r="O9">
        <f>SUMIF('Chi-Men'!$C$4:$C$59,+MenOverall!B9,'Chi-Men'!$B$4:$B$59)</f>
        <v>0</v>
      </c>
    </row>
    <row r="10" spans="1:15" x14ac:dyDescent="0.25">
      <c r="A10" s="1"/>
      <c r="B10" s="27" t="s">
        <v>507</v>
      </c>
      <c r="C10">
        <f t="shared" si="1"/>
        <v>43</v>
      </c>
      <c r="D10">
        <f t="shared" si="2"/>
        <v>66</v>
      </c>
      <c r="E10">
        <f t="shared" si="3"/>
        <v>41</v>
      </c>
      <c r="F10">
        <f t="shared" si="7"/>
        <v>44</v>
      </c>
      <c r="G10">
        <f t="shared" si="4"/>
        <v>3</v>
      </c>
      <c r="H10">
        <f t="shared" si="8"/>
        <v>66</v>
      </c>
      <c r="I10" s="1">
        <f t="shared" si="9"/>
        <v>131</v>
      </c>
      <c r="J10" s="1"/>
      <c r="K10">
        <f>SUMIF('Ssx-Men'!$C$4:$C$45,+MenOverall!B10,'Ssx-Men'!$B$4:$B$45)</f>
        <v>0</v>
      </c>
      <c r="L10">
        <f>SUMIF('Invicta-Men'!$C$4:$C$68,+MenOverall!B10,'Invicta-Men'!$B$4:$B$68)</f>
        <v>0</v>
      </c>
      <c r="M10">
        <f>SUMIF('Bton-Men'!$C$4:$C$59,+MenOverall!B10,'Bton-Men'!$B$4:$B$59)</f>
        <v>41</v>
      </c>
      <c r="N10">
        <f>SUMIF('Bxly-Men'!$C$4:$C$46,+MenOverall!B10,'Bxly-Men'!$B$4:$B$46)</f>
        <v>0</v>
      </c>
      <c r="O10">
        <f>SUMIF('Chi-Men'!$C$4:$C$59,+MenOverall!B10,'Chi-Men'!$B$4:$B$59)</f>
        <v>3</v>
      </c>
    </row>
    <row r="11" spans="1:15" x14ac:dyDescent="0.25">
      <c r="A11" s="1"/>
      <c r="B11" s="27" t="s">
        <v>495</v>
      </c>
      <c r="C11">
        <f t="shared" si="1"/>
        <v>43</v>
      </c>
      <c r="D11">
        <f t="shared" si="2"/>
        <v>66</v>
      </c>
      <c r="E11">
        <f t="shared" si="3"/>
        <v>14</v>
      </c>
      <c r="F11">
        <f t="shared" si="7"/>
        <v>44</v>
      </c>
      <c r="G11">
        <f t="shared" si="4"/>
        <v>45</v>
      </c>
      <c r="H11">
        <f t="shared" si="8"/>
        <v>66</v>
      </c>
      <c r="I11" s="1">
        <f t="shared" si="9"/>
        <v>146</v>
      </c>
      <c r="J11" s="1"/>
      <c r="K11">
        <f>SUMIF('Ssx-Men'!$C$4:$C$45,+MenOverall!B11,'Ssx-Men'!$B$4:$B$45)</f>
        <v>0</v>
      </c>
      <c r="L11">
        <f>SUMIF('Invicta-Men'!$C$4:$C$68,+MenOverall!B11,'Invicta-Men'!$B$4:$B$68)</f>
        <v>0</v>
      </c>
      <c r="M11">
        <f>SUMIF('Bton-Men'!$C$4:$C$59,+MenOverall!B11,'Bton-Men'!$B$4:$B$59)</f>
        <v>14</v>
      </c>
      <c r="N11">
        <f>SUMIF('Bxly-Men'!$C$4:$C$46,+MenOverall!B11,'Bxly-Men'!$B$4:$B$46)</f>
        <v>0</v>
      </c>
      <c r="O11">
        <f>SUMIF('Chi-Men'!$C$4:$C$59,+MenOverall!B11,'Chi-Men'!$B$4:$B$59)</f>
        <v>0</v>
      </c>
    </row>
    <row r="12" spans="1:15" x14ac:dyDescent="0.25">
      <c r="A12" s="1"/>
      <c r="B12" s="28" t="s">
        <v>611</v>
      </c>
      <c r="C12">
        <f t="shared" ref="C12:C14" si="10">IF(K12&gt;0,+K12,43)</f>
        <v>43</v>
      </c>
      <c r="D12">
        <f t="shared" ref="D12:D14" si="11">IF(L12&gt;0,+L12,66)</f>
        <v>66</v>
      </c>
      <c r="E12">
        <f t="shared" ref="E12:E14" si="12">IF(M12&gt;0,+M12,57)</f>
        <v>57</v>
      </c>
      <c r="F12">
        <f t="shared" si="7"/>
        <v>7</v>
      </c>
      <c r="G12">
        <f t="shared" si="4"/>
        <v>45</v>
      </c>
      <c r="H12">
        <f t="shared" ref="H12:H14" si="13">MAX(C12:G12)</f>
        <v>66</v>
      </c>
      <c r="I12" s="1">
        <f t="shared" ref="I12:I14" si="14">SUM(C12:G12)-H12</f>
        <v>152</v>
      </c>
      <c r="J12" s="1"/>
      <c r="K12">
        <f>SUMIF('Ssx-Men'!$C$4:$C$45,+MenOverall!B12,'Ssx-Men'!$B$4:$B$45)</f>
        <v>0</v>
      </c>
      <c r="L12">
        <f>SUMIF('Invicta-Men'!$C$4:$C$68,+MenOverall!B12,'Invicta-Men'!$B$4:$B$68)</f>
        <v>0</v>
      </c>
      <c r="M12">
        <f>SUMIF('Bton-Men'!$C$4:$C$59,+MenOverall!B12,'Bton-Men'!$B$4:$B$59)</f>
        <v>0</v>
      </c>
      <c r="N12">
        <f>SUMIF('Bxly-Men'!$C$4:$C$46,+MenOverall!B12,'Bxly-Men'!$B$4:$B$46)</f>
        <v>7</v>
      </c>
      <c r="O12">
        <f>SUMIF('Chi-Men'!$C$4:$C$59,+MenOverall!B12,'Chi-Men'!$B$4:$B$59)</f>
        <v>0</v>
      </c>
    </row>
    <row r="13" spans="1:15" x14ac:dyDescent="0.25">
      <c r="A13" s="1"/>
      <c r="B13" s="6" t="s">
        <v>736</v>
      </c>
      <c r="C13">
        <f t="shared" ref="C13" si="15">IF(K13&gt;0,+K13,43)</f>
        <v>43</v>
      </c>
      <c r="D13">
        <f t="shared" ref="D13" si="16">IF(L13&gt;0,+L13,66)</f>
        <v>66</v>
      </c>
      <c r="E13">
        <f t="shared" ref="E13" si="17">IF(M13&gt;0,+M13,57)</f>
        <v>57</v>
      </c>
      <c r="F13">
        <f t="shared" ref="F13" si="18">IF(N13&gt;0,+N13,44)</f>
        <v>44</v>
      </c>
      <c r="G13">
        <f t="shared" si="4"/>
        <v>45</v>
      </c>
      <c r="H13">
        <f t="shared" ref="H13" si="19">MAX(C13:G13)</f>
        <v>66</v>
      </c>
      <c r="I13" s="1">
        <f t="shared" ref="I13" si="20">SUM(C13:G13)-H13</f>
        <v>189</v>
      </c>
      <c r="J13" s="1"/>
      <c r="K13">
        <f>SUMIF('Ssx-Men'!$C$4:$C$45,+MenOverall!B13,'Ssx-Men'!$B$4:$B$45)</f>
        <v>0</v>
      </c>
      <c r="L13">
        <f>SUMIF('Invicta-Men'!$C$4:$C$68,+MenOverall!B13,'Invicta-Men'!$B$4:$B$68)</f>
        <v>0</v>
      </c>
      <c r="M13">
        <f>SUMIF('Bton-Men'!$C$4:$C$59,+MenOverall!B13,'Bton-Men'!$B$4:$B$59)</f>
        <v>0</v>
      </c>
      <c r="N13">
        <f>SUMIF('Bxly-Men'!$C$4:$C$46,+MenOverall!B13,'Bxly-Men'!$B$4:$B$46)</f>
        <v>0</v>
      </c>
      <c r="O13">
        <f>SUMIF('Chi-Men'!$C$4:$C$59,+MenOverall!B13,'Chi-Men'!$B$4:$B$59)</f>
        <v>45</v>
      </c>
    </row>
    <row r="14" spans="1:15" x14ac:dyDescent="0.25">
      <c r="A14" s="3"/>
      <c r="B14" s="6" t="s">
        <v>352</v>
      </c>
      <c r="C14">
        <f t="shared" si="10"/>
        <v>43</v>
      </c>
      <c r="D14">
        <f t="shared" si="11"/>
        <v>7</v>
      </c>
      <c r="E14">
        <f t="shared" si="12"/>
        <v>33</v>
      </c>
      <c r="F14">
        <f t="shared" si="7"/>
        <v>44</v>
      </c>
      <c r="G14">
        <f t="shared" si="4"/>
        <v>14</v>
      </c>
      <c r="H14">
        <f t="shared" si="13"/>
        <v>44</v>
      </c>
      <c r="I14" s="1">
        <f t="shared" si="14"/>
        <v>97</v>
      </c>
      <c r="J14" s="1"/>
      <c r="K14">
        <f>SUMIF('Ssx-Men'!$C$4:$C$45,+MenOverall!B14,'Ssx-Men'!$B$4:$B$45)</f>
        <v>0</v>
      </c>
      <c r="L14">
        <f>SUMIF('Invicta-Men'!$C$4:$C$68,+MenOverall!B14,'Invicta-Men'!$B$4:$B$68)</f>
        <v>7</v>
      </c>
      <c r="M14">
        <f>SUMIF('Bton-Men'!$C$4:$C$59,+MenOverall!B14,'Bton-Men'!$B$4:$B$59)</f>
        <v>33</v>
      </c>
      <c r="N14">
        <f>SUMIF('Bxly-Men'!$C$4:$C$46,+MenOverall!B14,'Bxly-Men'!$B$4:$B$46)</f>
        <v>0</v>
      </c>
      <c r="O14">
        <f>SUMIF('Chi-Men'!$C$4:$C$59,+MenOverall!B14,'Chi-Men'!$B$4:$B$59)</f>
        <v>14</v>
      </c>
    </row>
    <row r="15" spans="1:15" ht="14.25" customHeight="1" x14ac:dyDescent="0.25">
      <c r="A15" s="3"/>
      <c r="B15" s="27" t="s">
        <v>489</v>
      </c>
      <c r="C15">
        <f>IF(K15&gt;0,+K15,43)</f>
        <v>43</v>
      </c>
      <c r="D15">
        <f>IF(L15&gt;0,+L15,66)</f>
        <v>66</v>
      </c>
      <c r="E15">
        <f>IF(M15&gt;0,+M15,57)</f>
        <v>1</v>
      </c>
      <c r="F15">
        <f>IF(N15&gt;0,+N15,44)</f>
        <v>44</v>
      </c>
      <c r="G15">
        <f>IF(O15&gt;0,+O15,45)</f>
        <v>45</v>
      </c>
      <c r="H15">
        <f>MAX(C15:G15)</f>
        <v>66</v>
      </c>
      <c r="I15" s="1">
        <f>SUM(C15:G15)-H15</f>
        <v>133</v>
      </c>
      <c r="J15" s="1"/>
      <c r="K15">
        <f>SUMIF('Ssx-Men'!$C$4:$C$45,+MenOverall!B15,'Ssx-Men'!$B$4:$B$45)</f>
        <v>0</v>
      </c>
      <c r="L15">
        <f>SUMIF('Invicta-Men'!$C$4:$C$68,+MenOverall!B15,'Invicta-Men'!$B$4:$B$68)</f>
        <v>0</v>
      </c>
      <c r="M15">
        <f>SUMIF('Bton-Men'!$C$4:$C$59,+MenOverall!B15,'Bton-Men'!$B$4:$B$59)</f>
        <v>1</v>
      </c>
      <c r="N15">
        <f>SUMIF('Bxly-Men'!$C$4:$C$46,+MenOverall!B15,'Bxly-Men'!$B$4:$B$46)</f>
        <v>0</v>
      </c>
      <c r="O15">
        <f>SUMIF('Chi-Men'!$C$4:$C$59,+MenOverall!B15,'Chi-Men'!$B$4:$B$59)</f>
        <v>0</v>
      </c>
    </row>
    <row r="16" spans="1:15" x14ac:dyDescent="0.25">
      <c r="A16" s="3"/>
      <c r="B16" s="27" t="s">
        <v>801</v>
      </c>
      <c r="C16">
        <f t="shared" ref="C16:C79" si="21">IF(K16&gt;0,+K16,43)</f>
        <v>43</v>
      </c>
      <c r="D16">
        <f t="shared" ref="D16:D79" si="22">IF(L16&gt;0,+L16,66)</f>
        <v>66</v>
      </c>
      <c r="E16">
        <f t="shared" ref="E16:E79" si="23">IF(M16&gt;0,+M16,57)</f>
        <v>57</v>
      </c>
      <c r="F16">
        <f t="shared" ref="F16:F79" si="24">IF(N16&gt;0,+N16,44)</f>
        <v>44</v>
      </c>
      <c r="G16">
        <f t="shared" ref="G16:G79" si="25">IF(O16&gt;0,+O16,45)</f>
        <v>30</v>
      </c>
      <c r="H16">
        <f t="shared" ref="H16:H79" si="26">MAX(C16:G16)</f>
        <v>66</v>
      </c>
      <c r="I16" s="1">
        <f t="shared" ref="I16:I79" si="27">SUM(C16:G16)-H16</f>
        <v>174</v>
      </c>
      <c r="J16" s="1"/>
      <c r="K16">
        <f>SUMIF('Ssx-Men'!$C$4:$C$45,+MenOverall!B16,'Ssx-Men'!$B$4:$B$45)</f>
        <v>0</v>
      </c>
      <c r="L16">
        <f>SUMIF('Invicta-Men'!$C$4:$C$68,+MenOverall!B16,'Invicta-Men'!$B$4:$B$68)</f>
        <v>0</v>
      </c>
      <c r="M16">
        <f>SUMIF('Bton-Men'!$C$4:$C$59,+MenOverall!B16,'Bton-Men'!$B$4:$B$59)</f>
        <v>0</v>
      </c>
      <c r="N16">
        <f>SUMIF('Bxly-Men'!$C$4:$C$46,+MenOverall!B16,'Bxly-Men'!$B$4:$B$46)</f>
        <v>0</v>
      </c>
      <c r="O16">
        <f>SUMIF('Chi-Men'!$C$4:$C$59,+MenOverall!B16,'Chi-Men'!$B$4:$B$59)</f>
        <v>30</v>
      </c>
    </row>
    <row r="17" spans="1:15" x14ac:dyDescent="0.25">
      <c r="A17" s="3"/>
      <c r="B17" s="28" t="s">
        <v>624</v>
      </c>
      <c r="C17">
        <f t="shared" si="21"/>
        <v>43</v>
      </c>
      <c r="D17">
        <f t="shared" si="22"/>
        <v>66</v>
      </c>
      <c r="E17">
        <f t="shared" si="23"/>
        <v>57</v>
      </c>
      <c r="F17">
        <f t="shared" si="24"/>
        <v>37</v>
      </c>
      <c r="G17">
        <f t="shared" si="25"/>
        <v>45</v>
      </c>
      <c r="H17">
        <f t="shared" si="26"/>
        <v>66</v>
      </c>
      <c r="I17" s="1">
        <f t="shared" si="27"/>
        <v>182</v>
      </c>
      <c r="J17" s="1"/>
      <c r="K17">
        <f>SUMIF('Ssx-Men'!$C$4:$C$45,+MenOverall!B17,'Ssx-Men'!$B$4:$B$45)</f>
        <v>0</v>
      </c>
      <c r="L17">
        <f>SUMIF('Invicta-Men'!$C$4:$C$68,+MenOverall!B17,'Invicta-Men'!$B$4:$B$68)</f>
        <v>0</v>
      </c>
      <c r="M17">
        <f>SUMIF('Bton-Men'!$C$4:$C$59,+MenOverall!B17,'Bton-Men'!$B$4:$B$59)</f>
        <v>0</v>
      </c>
      <c r="N17">
        <f>SUMIF('Bxly-Men'!$C$4:$C$46,+MenOverall!B17,'Bxly-Men'!$B$4:$B$46)</f>
        <v>37</v>
      </c>
      <c r="O17">
        <f>SUMIF('Chi-Men'!$C$4:$C$59,+MenOverall!B17,'Chi-Men'!$B$4:$B$59)</f>
        <v>0</v>
      </c>
    </row>
    <row r="18" spans="1:15" x14ac:dyDescent="0.25">
      <c r="A18" s="1"/>
      <c r="B18" s="27" t="s">
        <v>461</v>
      </c>
      <c r="C18">
        <f t="shared" si="21"/>
        <v>21</v>
      </c>
      <c r="D18">
        <f t="shared" si="22"/>
        <v>66</v>
      </c>
      <c r="E18">
        <f t="shared" si="23"/>
        <v>57</v>
      </c>
      <c r="F18">
        <f t="shared" si="24"/>
        <v>44</v>
      </c>
      <c r="G18">
        <f t="shared" si="25"/>
        <v>45</v>
      </c>
      <c r="H18">
        <f t="shared" si="26"/>
        <v>66</v>
      </c>
      <c r="I18" s="1">
        <f t="shared" si="27"/>
        <v>167</v>
      </c>
      <c r="J18" s="1"/>
      <c r="K18">
        <f>SUMIF('Ssx-Men'!$C$4:$C$45,+MenOverall!B18,'Ssx-Men'!$B$4:$B$45)</f>
        <v>21</v>
      </c>
      <c r="L18">
        <f>SUMIF('Invicta-Men'!$C$4:$C$68,+MenOverall!B18,'Invicta-Men'!$B$4:$B$68)</f>
        <v>0</v>
      </c>
      <c r="M18">
        <f>SUMIF('Bton-Men'!$C$4:$C$59,+MenOverall!B18,'Bton-Men'!$B$4:$B$59)</f>
        <v>0</v>
      </c>
      <c r="N18">
        <f>SUMIF('Bxly-Men'!$C$4:$C$46,+MenOverall!B18,'Bxly-Men'!$B$4:$B$46)</f>
        <v>0</v>
      </c>
      <c r="O18">
        <f>SUMIF('Chi-Men'!$C$4:$C$59,+MenOverall!B18,'Chi-Men'!$B$4:$B$59)</f>
        <v>0</v>
      </c>
    </row>
    <row r="19" spans="1:15" x14ac:dyDescent="0.25">
      <c r="A19" s="3"/>
      <c r="B19" s="6" t="s">
        <v>383</v>
      </c>
      <c r="C19">
        <f t="shared" si="21"/>
        <v>43</v>
      </c>
      <c r="D19">
        <f t="shared" si="22"/>
        <v>42</v>
      </c>
      <c r="E19">
        <f t="shared" si="23"/>
        <v>57</v>
      </c>
      <c r="F19">
        <f t="shared" si="24"/>
        <v>44</v>
      </c>
      <c r="G19">
        <f t="shared" si="25"/>
        <v>45</v>
      </c>
      <c r="H19">
        <f t="shared" si="26"/>
        <v>57</v>
      </c>
      <c r="I19" s="1">
        <f t="shared" si="27"/>
        <v>174</v>
      </c>
      <c r="J19" s="1"/>
      <c r="K19">
        <f>SUMIF('Ssx-Men'!$C$4:$C$45,+MenOverall!B19,'Ssx-Men'!$B$4:$B$45)</f>
        <v>0</v>
      </c>
      <c r="L19">
        <f>SUMIF('Invicta-Men'!$C$4:$C$68,+MenOverall!B19,'Invicta-Men'!$B$4:$B$68)</f>
        <v>42</v>
      </c>
      <c r="M19">
        <f>SUMIF('Bton-Men'!$C$4:$C$59,+MenOverall!B19,'Bton-Men'!$B$4:$B$59)</f>
        <v>0</v>
      </c>
      <c r="N19">
        <f>SUMIF('Bxly-Men'!$C$4:$C$46,+MenOverall!B19,'Bxly-Men'!$B$4:$B$46)</f>
        <v>0</v>
      </c>
      <c r="O19">
        <f>SUMIF('Chi-Men'!$C$4:$C$59,+MenOverall!B19,'Chi-Men'!$B$4:$B$59)</f>
        <v>0</v>
      </c>
    </row>
    <row r="20" spans="1:15" x14ac:dyDescent="0.25">
      <c r="A20" s="3"/>
      <c r="B20" s="6" t="s">
        <v>371</v>
      </c>
      <c r="C20">
        <f t="shared" si="21"/>
        <v>43</v>
      </c>
      <c r="D20">
        <f t="shared" si="22"/>
        <v>29</v>
      </c>
      <c r="E20">
        <f t="shared" si="23"/>
        <v>24</v>
      </c>
      <c r="F20">
        <f t="shared" si="24"/>
        <v>44</v>
      </c>
      <c r="G20">
        <f t="shared" si="25"/>
        <v>17</v>
      </c>
      <c r="H20">
        <f t="shared" si="26"/>
        <v>44</v>
      </c>
      <c r="I20" s="1">
        <f t="shared" si="27"/>
        <v>113</v>
      </c>
      <c r="J20" s="1"/>
      <c r="K20">
        <f>SUMIF('Ssx-Men'!$C$4:$C$45,+MenOverall!B20,'Ssx-Men'!$B$4:$B$45)</f>
        <v>0</v>
      </c>
      <c r="L20">
        <f>SUMIF('Invicta-Men'!$C$4:$C$68,+MenOverall!B20,'Invicta-Men'!$B$4:$B$68)</f>
        <v>29</v>
      </c>
      <c r="M20">
        <f>SUMIF('Bton-Men'!$C$4:$C$59,+MenOverall!B20,'Bton-Men'!$B$4:$B$59)</f>
        <v>24</v>
      </c>
      <c r="N20">
        <f>SUMIF('Bxly-Men'!$C$4:$C$46,+MenOverall!B20,'Bxly-Men'!$B$4:$B$46)</f>
        <v>0</v>
      </c>
      <c r="O20">
        <f>SUMIF('Chi-Men'!$C$4:$C$59,+MenOverall!B20,'Chi-Men'!$B$4:$B$59)</f>
        <v>17</v>
      </c>
    </row>
    <row r="21" spans="1:15" x14ac:dyDescent="0.25">
      <c r="A21" s="3"/>
      <c r="B21" s="27" t="s">
        <v>506</v>
      </c>
      <c r="C21">
        <f t="shared" si="21"/>
        <v>43</v>
      </c>
      <c r="D21">
        <f t="shared" si="22"/>
        <v>66</v>
      </c>
      <c r="E21">
        <f t="shared" si="23"/>
        <v>40</v>
      </c>
      <c r="F21">
        <f t="shared" si="24"/>
        <v>44</v>
      </c>
      <c r="G21">
        <f t="shared" si="25"/>
        <v>45</v>
      </c>
      <c r="H21">
        <f t="shared" si="26"/>
        <v>66</v>
      </c>
      <c r="I21" s="1">
        <f t="shared" si="27"/>
        <v>172</v>
      </c>
      <c r="J21" s="1"/>
      <c r="K21">
        <f>SUMIF('Ssx-Men'!$C$4:$C$45,+MenOverall!B21,'Ssx-Men'!$B$4:$B$45)</f>
        <v>0</v>
      </c>
      <c r="L21">
        <f>SUMIF('Invicta-Men'!$C$4:$C$68,+MenOverall!B21,'Invicta-Men'!$B$4:$B$68)</f>
        <v>0</v>
      </c>
      <c r="M21">
        <f>SUMIF('Bton-Men'!$C$4:$C$59,+MenOverall!B21,'Bton-Men'!$B$4:$B$59)</f>
        <v>40</v>
      </c>
      <c r="N21">
        <f>SUMIF('Bxly-Men'!$C$4:$C$46,+MenOverall!B21,'Bxly-Men'!$B$4:$B$46)</f>
        <v>0</v>
      </c>
      <c r="O21">
        <f>SUMIF('Chi-Men'!$C$4:$C$59,+MenOverall!B21,'Chi-Men'!$B$4:$B$59)</f>
        <v>0</v>
      </c>
    </row>
    <row r="22" spans="1:15" x14ac:dyDescent="0.25">
      <c r="A22" s="3"/>
      <c r="B22" s="6" t="s">
        <v>379</v>
      </c>
      <c r="C22">
        <f t="shared" si="21"/>
        <v>43</v>
      </c>
      <c r="D22">
        <f t="shared" si="22"/>
        <v>38</v>
      </c>
      <c r="E22">
        <f t="shared" si="23"/>
        <v>57</v>
      </c>
      <c r="F22">
        <f t="shared" si="24"/>
        <v>44</v>
      </c>
      <c r="G22">
        <f t="shared" si="25"/>
        <v>45</v>
      </c>
      <c r="H22">
        <f t="shared" si="26"/>
        <v>57</v>
      </c>
      <c r="I22" s="1">
        <f t="shared" si="27"/>
        <v>170</v>
      </c>
      <c r="J22" s="1"/>
      <c r="K22">
        <f>SUMIF('Ssx-Men'!$C$4:$C$45,+MenOverall!B22,'Ssx-Men'!$B$4:$B$45)</f>
        <v>0</v>
      </c>
      <c r="L22">
        <f>SUMIF('Invicta-Men'!$C$4:$C$68,+MenOverall!B22,'Invicta-Men'!$B$4:$B$68)</f>
        <v>38</v>
      </c>
      <c r="M22">
        <f>SUMIF('Bton-Men'!$C$4:$C$59,+MenOverall!B22,'Bton-Men'!$B$4:$B$59)</f>
        <v>0</v>
      </c>
      <c r="N22">
        <f>SUMIF('Bxly-Men'!$C$4:$C$46,+MenOverall!B22,'Bxly-Men'!$B$4:$B$46)</f>
        <v>0</v>
      </c>
      <c r="O22">
        <f>SUMIF('Chi-Men'!$C$4:$C$59,+MenOverall!B22,'Chi-Men'!$B$4:$B$59)</f>
        <v>0</v>
      </c>
    </row>
    <row r="23" spans="1:15" x14ac:dyDescent="0.25">
      <c r="A23" s="1"/>
      <c r="B23" s="27" t="s">
        <v>464</v>
      </c>
      <c r="C23">
        <f t="shared" si="21"/>
        <v>24</v>
      </c>
      <c r="D23">
        <f t="shared" si="22"/>
        <v>66</v>
      </c>
      <c r="E23">
        <f t="shared" si="23"/>
        <v>57</v>
      </c>
      <c r="F23">
        <f t="shared" si="24"/>
        <v>44</v>
      </c>
      <c r="G23">
        <f t="shared" si="25"/>
        <v>45</v>
      </c>
      <c r="H23">
        <f t="shared" si="26"/>
        <v>66</v>
      </c>
      <c r="I23" s="1">
        <f t="shared" si="27"/>
        <v>170</v>
      </c>
      <c r="J23" s="1"/>
      <c r="K23">
        <f>SUMIF('Ssx-Men'!$C$4:$C$45,+MenOverall!B23,'Ssx-Men'!$B$4:$B$45)</f>
        <v>24</v>
      </c>
      <c r="L23">
        <f>SUMIF('Invicta-Men'!$C$4:$C$68,+MenOverall!B23,'Invicta-Men'!$B$4:$B$68)</f>
        <v>0</v>
      </c>
      <c r="M23">
        <f>SUMIF('Bton-Men'!$C$4:$C$59,+MenOverall!B23,'Bton-Men'!$B$4:$B$59)</f>
        <v>0</v>
      </c>
      <c r="N23">
        <f>SUMIF('Bxly-Men'!$C$4:$C$46,+MenOverall!B23,'Bxly-Men'!$B$4:$B$46)</f>
        <v>0</v>
      </c>
      <c r="O23">
        <f>SUMIF('Chi-Men'!$C$4:$C$59,+MenOverall!B23,'Chi-Men'!$B$4:$B$59)</f>
        <v>0</v>
      </c>
    </row>
    <row r="24" spans="1:15" x14ac:dyDescent="0.25">
      <c r="A24" s="1"/>
      <c r="B24" s="27" t="s">
        <v>473</v>
      </c>
      <c r="C24">
        <f t="shared" si="21"/>
        <v>33</v>
      </c>
      <c r="D24">
        <f t="shared" si="22"/>
        <v>66</v>
      </c>
      <c r="E24">
        <f t="shared" si="23"/>
        <v>57</v>
      </c>
      <c r="F24">
        <f t="shared" si="24"/>
        <v>44</v>
      </c>
      <c r="G24">
        <f t="shared" si="25"/>
        <v>37</v>
      </c>
      <c r="H24">
        <f t="shared" si="26"/>
        <v>66</v>
      </c>
      <c r="I24" s="1">
        <f t="shared" si="27"/>
        <v>171</v>
      </c>
      <c r="J24" s="1"/>
      <c r="K24">
        <f>SUMIF('Ssx-Men'!$C$4:$C$45,+MenOverall!B24,'Ssx-Men'!$B$4:$B$45)</f>
        <v>33</v>
      </c>
      <c r="L24">
        <f>SUMIF('Invicta-Men'!$C$4:$C$68,+MenOverall!B24,'Invicta-Men'!$B$4:$B$68)</f>
        <v>0</v>
      </c>
      <c r="M24">
        <f>SUMIF('Bton-Men'!$C$4:$C$59,+MenOverall!B24,'Bton-Men'!$B$4:$B$59)</f>
        <v>0</v>
      </c>
      <c r="N24">
        <f>SUMIF('Bxly-Men'!$C$4:$C$46,+MenOverall!B24,'Bxly-Men'!$B$4:$B$46)</f>
        <v>0</v>
      </c>
      <c r="O24">
        <f>SUMIF('Chi-Men'!$C$4:$C$59,+MenOverall!B24,'Chi-Men'!$B$4:$B$59)</f>
        <v>37</v>
      </c>
    </row>
    <row r="25" spans="1:15" x14ac:dyDescent="0.25">
      <c r="A25" s="1"/>
      <c r="B25" s="27" t="s">
        <v>494</v>
      </c>
      <c r="C25">
        <f t="shared" si="21"/>
        <v>43</v>
      </c>
      <c r="D25">
        <f t="shared" si="22"/>
        <v>66</v>
      </c>
      <c r="E25">
        <f t="shared" si="23"/>
        <v>12</v>
      </c>
      <c r="F25">
        <f t="shared" si="24"/>
        <v>44</v>
      </c>
      <c r="G25">
        <f t="shared" si="25"/>
        <v>45</v>
      </c>
      <c r="H25">
        <f t="shared" si="26"/>
        <v>66</v>
      </c>
      <c r="I25" s="1">
        <f t="shared" si="27"/>
        <v>144</v>
      </c>
      <c r="J25" s="1"/>
      <c r="K25">
        <f>SUMIF('Ssx-Men'!$C$4:$C$45,+MenOverall!B25,'Ssx-Men'!$B$4:$B$45)</f>
        <v>0</v>
      </c>
      <c r="L25">
        <f>SUMIF('Invicta-Men'!$C$4:$C$68,+MenOverall!B25,'Invicta-Men'!$B$4:$B$68)</f>
        <v>0</v>
      </c>
      <c r="M25">
        <f>SUMIF('Bton-Men'!$C$4:$C$59,+MenOverall!B25,'Bton-Men'!$B$4:$B$59)</f>
        <v>12</v>
      </c>
      <c r="N25">
        <f>SUMIF('Bxly-Men'!$C$4:$C$46,+MenOverall!B25,'Bxly-Men'!$B$4:$B$46)</f>
        <v>0</v>
      </c>
      <c r="O25">
        <f>SUMIF('Chi-Men'!$C$4:$C$59,+MenOverall!B25,'Chi-Men'!$B$4:$B$59)</f>
        <v>0</v>
      </c>
    </row>
    <row r="26" spans="1:15" x14ac:dyDescent="0.25">
      <c r="A26" s="3"/>
      <c r="B26" s="6" t="s">
        <v>393</v>
      </c>
      <c r="C26">
        <f t="shared" si="21"/>
        <v>43</v>
      </c>
      <c r="D26">
        <f t="shared" si="22"/>
        <v>52</v>
      </c>
      <c r="E26">
        <f t="shared" si="23"/>
        <v>57</v>
      </c>
      <c r="F26">
        <f t="shared" si="24"/>
        <v>44</v>
      </c>
      <c r="G26">
        <f t="shared" si="25"/>
        <v>45</v>
      </c>
      <c r="H26">
        <f t="shared" si="26"/>
        <v>57</v>
      </c>
      <c r="I26" s="1">
        <f t="shared" si="27"/>
        <v>184</v>
      </c>
      <c r="J26" s="1"/>
      <c r="K26">
        <f>SUMIF('Ssx-Men'!$C$4:$C$45,+MenOverall!B26,'Ssx-Men'!$B$4:$B$45)</f>
        <v>0</v>
      </c>
      <c r="L26">
        <f>SUMIF('Invicta-Men'!$C$4:$C$68,+MenOverall!B26,'Invicta-Men'!$B$4:$B$68)</f>
        <v>52</v>
      </c>
      <c r="M26">
        <f>SUMIF('Bton-Men'!$C$4:$C$59,+MenOverall!B26,'Bton-Men'!$B$4:$B$59)</f>
        <v>0</v>
      </c>
      <c r="N26">
        <f>SUMIF('Bxly-Men'!$C$4:$C$46,+MenOverall!B26,'Bxly-Men'!$B$4:$B$46)</f>
        <v>0</v>
      </c>
      <c r="O26">
        <f>SUMIF('Chi-Men'!$C$4:$C$59,+MenOverall!B26,'Chi-Men'!$B$4:$B$59)</f>
        <v>0</v>
      </c>
    </row>
    <row r="27" spans="1:15" x14ac:dyDescent="0.25">
      <c r="A27" s="3"/>
      <c r="B27" s="6" t="s">
        <v>362</v>
      </c>
      <c r="C27">
        <f t="shared" si="21"/>
        <v>43</v>
      </c>
      <c r="D27">
        <f t="shared" si="22"/>
        <v>18</v>
      </c>
      <c r="E27">
        <f t="shared" si="23"/>
        <v>57</v>
      </c>
      <c r="F27">
        <f t="shared" si="24"/>
        <v>5</v>
      </c>
      <c r="G27">
        <f t="shared" si="25"/>
        <v>45</v>
      </c>
      <c r="H27">
        <f t="shared" si="26"/>
        <v>57</v>
      </c>
      <c r="I27" s="1">
        <f t="shared" si="27"/>
        <v>111</v>
      </c>
      <c r="J27" s="1"/>
      <c r="K27">
        <f>SUMIF('Ssx-Men'!$C$4:$C$45,+MenOverall!B27,'Ssx-Men'!$B$4:$B$45)</f>
        <v>0</v>
      </c>
      <c r="L27">
        <f>SUMIF('Invicta-Men'!$C$4:$C$68,+MenOverall!B27,'Invicta-Men'!$B$4:$B$68)</f>
        <v>18</v>
      </c>
      <c r="M27">
        <f>SUMIF('Bton-Men'!$C$4:$C$59,+MenOverall!B27,'Bton-Men'!$B$4:$B$59)</f>
        <v>0</v>
      </c>
      <c r="N27">
        <f>SUMIF('Bxly-Men'!$C$4:$C$46,+MenOverall!B27,'Bxly-Men'!$B$4:$B$46)</f>
        <v>5</v>
      </c>
      <c r="O27">
        <f>SUMIF('Chi-Men'!$C$4:$C$59,+MenOverall!B27,'Chi-Men'!$B$4:$B$59)</f>
        <v>0</v>
      </c>
    </row>
    <row r="28" spans="1:15" x14ac:dyDescent="0.25">
      <c r="A28" s="3"/>
      <c r="B28" s="27" t="s">
        <v>510</v>
      </c>
      <c r="C28">
        <f t="shared" si="21"/>
        <v>43</v>
      </c>
      <c r="D28">
        <f t="shared" si="22"/>
        <v>66</v>
      </c>
      <c r="E28">
        <f t="shared" si="23"/>
        <v>47</v>
      </c>
      <c r="F28">
        <f t="shared" si="24"/>
        <v>44</v>
      </c>
      <c r="G28">
        <f t="shared" si="25"/>
        <v>45</v>
      </c>
      <c r="H28">
        <f t="shared" si="26"/>
        <v>66</v>
      </c>
      <c r="I28" s="1">
        <f t="shared" si="27"/>
        <v>179</v>
      </c>
      <c r="J28" s="1"/>
      <c r="K28">
        <f>SUMIF('Ssx-Men'!$C$4:$C$45,+MenOverall!B28,'Ssx-Men'!$B$4:$B$45)</f>
        <v>0</v>
      </c>
      <c r="L28">
        <f>SUMIF('Invicta-Men'!$C$4:$C$68,+MenOverall!B28,'Invicta-Men'!$B$4:$B$68)</f>
        <v>0</v>
      </c>
      <c r="M28">
        <f>SUMIF('Bton-Men'!$C$4:$C$59,+MenOverall!B28,'Bton-Men'!$B$4:$B$59)</f>
        <v>47</v>
      </c>
      <c r="N28">
        <f>SUMIF('Bxly-Men'!$C$4:$C$46,+MenOverall!B28,'Bxly-Men'!$B$4:$B$46)</f>
        <v>0</v>
      </c>
      <c r="O28">
        <f>SUMIF('Chi-Men'!$C$4:$C$59,+MenOverall!B28,'Chi-Men'!$B$4:$B$59)</f>
        <v>0</v>
      </c>
    </row>
    <row r="29" spans="1:15" x14ac:dyDescent="0.25">
      <c r="A29" s="3"/>
      <c r="B29" s="27" t="s">
        <v>501</v>
      </c>
      <c r="C29">
        <f t="shared" si="21"/>
        <v>43</v>
      </c>
      <c r="D29">
        <f t="shared" si="22"/>
        <v>66</v>
      </c>
      <c r="E29">
        <f t="shared" si="23"/>
        <v>26</v>
      </c>
      <c r="F29">
        <f t="shared" si="24"/>
        <v>44</v>
      </c>
      <c r="G29">
        <f t="shared" si="25"/>
        <v>45</v>
      </c>
      <c r="H29">
        <f t="shared" si="26"/>
        <v>66</v>
      </c>
      <c r="I29" s="1">
        <f t="shared" si="27"/>
        <v>158</v>
      </c>
      <c r="J29" s="1"/>
      <c r="K29">
        <f>SUMIF('Ssx-Men'!$C$4:$C$45,+MenOverall!B29,'Ssx-Men'!$B$4:$B$45)</f>
        <v>0</v>
      </c>
      <c r="L29">
        <f>SUMIF('Invicta-Men'!$C$4:$C$68,+MenOverall!B29,'Invicta-Men'!$B$4:$B$68)</f>
        <v>0</v>
      </c>
      <c r="M29">
        <f>SUMIF('Bton-Men'!$C$4:$C$59,+MenOverall!B29,'Bton-Men'!$B$4:$B$59)</f>
        <v>26</v>
      </c>
      <c r="N29">
        <f>SUMIF('Bxly-Men'!$C$4:$C$46,+MenOverall!B29,'Bxly-Men'!$B$4:$B$46)</f>
        <v>0</v>
      </c>
      <c r="O29">
        <f>SUMIF('Chi-Men'!$C$4:$C$59,+MenOverall!B29,'Chi-Men'!$B$4:$B$59)</f>
        <v>0</v>
      </c>
    </row>
    <row r="30" spans="1:15" x14ac:dyDescent="0.25">
      <c r="A30" s="3"/>
      <c r="B30" s="6" t="s">
        <v>353</v>
      </c>
      <c r="C30">
        <f t="shared" si="21"/>
        <v>43</v>
      </c>
      <c r="D30">
        <f t="shared" si="22"/>
        <v>8</v>
      </c>
      <c r="E30">
        <f t="shared" si="23"/>
        <v>57</v>
      </c>
      <c r="F30">
        <f t="shared" si="24"/>
        <v>44</v>
      </c>
      <c r="G30">
        <f t="shared" si="25"/>
        <v>45</v>
      </c>
      <c r="H30">
        <f t="shared" si="26"/>
        <v>57</v>
      </c>
      <c r="I30" s="1">
        <f t="shared" si="27"/>
        <v>140</v>
      </c>
      <c r="J30" s="1"/>
      <c r="K30">
        <f>SUMIF('Ssx-Men'!$C$4:$C$45,+MenOverall!B30,'Ssx-Men'!$B$4:$B$45)</f>
        <v>0</v>
      </c>
      <c r="L30">
        <f>SUMIF('Invicta-Men'!$C$4:$C$68,+MenOverall!B30,'Invicta-Men'!$B$4:$B$68)</f>
        <v>8</v>
      </c>
      <c r="M30">
        <f>SUMIF('Bton-Men'!$C$4:$C$59,+MenOverall!B30,'Bton-Men'!$B$4:$B$59)</f>
        <v>0</v>
      </c>
      <c r="N30">
        <f>SUMIF('Bxly-Men'!$C$4:$C$46,+MenOverall!B30,'Bxly-Men'!$B$4:$B$46)</f>
        <v>0</v>
      </c>
      <c r="O30">
        <f>SUMIF('Chi-Men'!$C$4:$C$59,+MenOverall!B30,'Chi-Men'!$B$4:$B$59)</f>
        <v>0</v>
      </c>
    </row>
    <row r="31" spans="1:15" x14ac:dyDescent="0.25">
      <c r="A31" s="1"/>
      <c r="B31" s="27" t="s">
        <v>449</v>
      </c>
      <c r="C31">
        <f t="shared" si="21"/>
        <v>9</v>
      </c>
      <c r="D31">
        <f t="shared" si="22"/>
        <v>66</v>
      </c>
      <c r="E31">
        <f t="shared" si="23"/>
        <v>57</v>
      </c>
      <c r="F31">
        <f t="shared" si="24"/>
        <v>44</v>
      </c>
      <c r="G31">
        <f t="shared" si="25"/>
        <v>45</v>
      </c>
      <c r="H31">
        <f t="shared" si="26"/>
        <v>66</v>
      </c>
      <c r="I31" s="1">
        <f t="shared" si="27"/>
        <v>155</v>
      </c>
      <c r="J31" s="1"/>
      <c r="K31">
        <f>SUMIF('Ssx-Men'!$C$4:$C$45,+MenOverall!B31,'Ssx-Men'!$B$4:$B$45)</f>
        <v>9</v>
      </c>
      <c r="L31">
        <f>SUMIF('Invicta-Men'!$C$4:$C$68,+MenOverall!B31,'Invicta-Men'!$B$4:$B$68)</f>
        <v>0</v>
      </c>
      <c r="M31">
        <f>SUMIF('Bton-Men'!$C$4:$C$59,+MenOverall!B31,'Bton-Men'!$B$4:$B$59)</f>
        <v>0</v>
      </c>
      <c r="N31">
        <f>SUMIF('Bxly-Men'!$C$4:$C$46,+MenOverall!B31,'Bxly-Men'!$B$4:$B$46)</f>
        <v>0</v>
      </c>
      <c r="O31">
        <f>SUMIF('Chi-Men'!$C$4:$C$59,+MenOverall!B31,'Chi-Men'!$B$4:$B$59)</f>
        <v>0</v>
      </c>
    </row>
    <row r="32" spans="1:15" x14ac:dyDescent="0.25">
      <c r="A32" s="1"/>
      <c r="B32" s="27" t="s">
        <v>498</v>
      </c>
      <c r="C32">
        <f t="shared" si="21"/>
        <v>43</v>
      </c>
      <c r="D32">
        <f t="shared" si="22"/>
        <v>66</v>
      </c>
      <c r="E32">
        <f t="shared" si="23"/>
        <v>20</v>
      </c>
      <c r="F32">
        <f t="shared" si="24"/>
        <v>44</v>
      </c>
      <c r="G32">
        <f t="shared" si="25"/>
        <v>45</v>
      </c>
      <c r="H32">
        <f t="shared" si="26"/>
        <v>66</v>
      </c>
      <c r="I32" s="1">
        <f t="shared" si="27"/>
        <v>152</v>
      </c>
      <c r="J32" s="1"/>
      <c r="K32">
        <f>SUMIF('Ssx-Men'!$C$4:$C$45,+MenOverall!B32,'Ssx-Men'!$B$4:$B$45)</f>
        <v>0</v>
      </c>
      <c r="L32">
        <f>SUMIF('Invicta-Men'!$C$4:$C$68,+MenOverall!B32,'Invicta-Men'!$B$4:$B$68)</f>
        <v>0</v>
      </c>
      <c r="M32">
        <f>SUMIF('Bton-Men'!$C$4:$C$59,+MenOverall!B32,'Bton-Men'!$B$4:$B$59)</f>
        <v>20</v>
      </c>
      <c r="N32">
        <f>SUMIF('Bxly-Men'!$C$4:$C$46,+MenOverall!B32,'Bxly-Men'!$B$4:$B$46)</f>
        <v>0</v>
      </c>
      <c r="O32">
        <f>SUMIF('Chi-Men'!$C$4:$C$59,+MenOverall!B32,'Chi-Men'!$B$4:$B$59)</f>
        <v>0</v>
      </c>
    </row>
    <row r="33" spans="1:15" x14ac:dyDescent="0.25">
      <c r="A33" s="1"/>
      <c r="B33" s="28" t="s">
        <v>614</v>
      </c>
      <c r="C33">
        <f t="shared" si="21"/>
        <v>43</v>
      </c>
      <c r="D33">
        <f t="shared" si="22"/>
        <v>66</v>
      </c>
      <c r="E33">
        <f t="shared" si="23"/>
        <v>57</v>
      </c>
      <c r="F33">
        <f t="shared" si="24"/>
        <v>20</v>
      </c>
      <c r="G33">
        <f t="shared" si="25"/>
        <v>45</v>
      </c>
      <c r="H33">
        <f t="shared" si="26"/>
        <v>66</v>
      </c>
      <c r="I33" s="1">
        <f t="shared" si="27"/>
        <v>165</v>
      </c>
      <c r="J33" s="1"/>
      <c r="K33">
        <f>SUMIF('Ssx-Men'!$C$4:$C$45,+MenOverall!B33,'Ssx-Men'!$B$4:$B$45)</f>
        <v>0</v>
      </c>
      <c r="L33">
        <f>SUMIF('Invicta-Men'!$C$4:$C$68,+MenOverall!B33,'Invicta-Men'!$B$4:$B$68)</f>
        <v>0</v>
      </c>
      <c r="M33">
        <f>SUMIF('Bton-Men'!$C$4:$C$59,+MenOverall!B33,'Bton-Men'!$B$4:$B$59)</f>
        <v>0</v>
      </c>
      <c r="N33">
        <f>SUMIF('Bxly-Men'!$C$4:$C$46,+MenOverall!B33,'Bxly-Men'!$B$4:$B$46)</f>
        <v>20</v>
      </c>
      <c r="O33">
        <f>SUMIF('Chi-Men'!$C$4:$C$59,+MenOverall!B33,'Chi-Men'!$B$4:$B$59)</f>
        <v>0</v>
      </c>
    </row>
    <row r="34" spans="1:15" x14ac:dyDescent="0.25">
      <c r="A34" s="1"/>
      <c r="B34" s="27" t="s">
        <v>512</v>
      </c>
      <c r="C34">
        <f t="shared" si="21"/>
        <v>43</v>
      </c>
      <c r="D34">
        <f t="shared" si="22"/>
        <v>66</v>
      </c>
      <c r="E34">
        <f t="shared" si="23"/>
        <v>50</v>
      </c>
      <c r="F34">
        <f t="shared" si="24"/>
        <v>44</v>
      </c>
      <c r="G34">
        <f t="shared" si="25"/>
        <v>45</v>
      </c>
      <c r="H34">
        <f t="shared" si="26"/>
        <v>66</v>
      </c>
      <c r="I34" s="1">
        <f t="shared" si="27"/>
        <v>182</v>
      </c>
      <c r="J34" s="1"/>
      <c r="K34">
        <f>SUMIF('Ssx-Men'!$C$4:$C$45,+MenOverall!B34,'Ssx-Men'!$B$4:$B$45)</f>
        <v>0</v>
      </c>
      <c r="L34">
        <f>SUMIF('Invicta-Men'!$C$4:$C$68,+MenOverall!B34,'Invicta-Men'!$B$4:$B$68)</f>
        <v>0</v>
      </c>
      <c r="M34">
        <f>SUMIF('Bton-Men'!$C$4:$C$59,+MenOverall!B34,'Bton-Men'!$B$4:$B$59)</f>
        <v>50</v>
      </c>
      <c r="N34">
        <f>SUMIF('Bxly-Men'!$C$4:$C$46,+MenOverall!B34,'Bxly-Men'!$B$4:$B$46)</f>
        <v>0</v>
      </c>
      <c r="O34">
        <f>SUMIF('Chi-Men'!$C$4:$C$59,+MenOverall!B34,'Chi-Men'!$B$4:$B$59)</f>
        <v>0</v>
      </c>
    </row>
    <row r="35" spans="1:15" x14ac:dyDescent="0.25">
      <c r="A35" s="1"/>
      <c r="B35" s="27" t="s">
        <v>480</v>
      </c>
      <c r="C35">
        <f t="shared" si="21"/>
        <v>40</v>
      </c>
      <c r="D35">
        <f t="shared" si="22"/>
        <v>66</v>
      </c>
      <c r="E35">
        <f t="shared" si="23"/>
        <v>57</v>
      </c>
      <c r="F35">
        <f t="shared" si="24"/>
        <v>44</v>
      </c>
      <c r="G35">
        <f t="shared" si="25"/>
        <v>45</v>
      </c>
      <c r="H35">
        <f t="shared" si="26"/>
        <v>66</v>
      </c>
      <c r="I35" s="1">
        <f t="shared" si="27"/>
        <v>186</v>
      </c>
      <c r="J35" s="1"/>
      <c r="K35">
        <f>SUMIF('Ssx-Men'!$C$4:$C$45,+MenOverall!B35,'Ssx-Men'!$B$4:$B$45)</f>
        <v>40</v>
      </c>
      <c r="L35">
        <f>SUMIF('Invicta-Men'!$C$4:$C$68,+MenOverall!B35,'Invicta-Men'!$B$4:$B$68)</f>
        <v>0</v>
      </c>
      <c r="M35">
        <f>SUMIF('Bton-Men'!$C$4:$C$59,+MenOverall!B35,'Bton-Men'!$B$4:$B$59)</f>
        <v>0</v>
      </c>
      <c r="N35">
        <f>SUMIF('Bxly-Men'!$C$4:$C$46,+MenOverall!B35,'Bxly-Men'!$B$4:$B$46)</f>
        <v>0</v>
      </c>
      <c r="O35">
        <f>SUMIF('Chi-Men'!$C$4:$C$59,+MenOverall!B35,'Chi-Men'!$B$4:$B$59)</f>
        <v>0</v>
      </c>
    </row>
    <row r="36" spans="1:15" x14ac:dyDescent="0.25">
      <c r="A36" s="1"/>
      <c r="B36" s="27" t="s">
        <v>737</v>
      </c>
      <c r="C36">
        <f t="shared" si="21"/>
        <v>43</v>
      </c>
      <c r="D36">
        <f t="shared" si="22"/>
        <v>66</v>
      </c>
      <c r="E36">
        <f t="shared" si="23"/>
        <v>57</v>
      </c>
      <c r="F36">
        <f t="shared" si="24"/>
        <v>44</v>
      </c>
      <c r="G36">
        <f t="shared" si="25"/>
        <v>29</v>
      </c>
      <c r="H36">
        <f t="shared" si="26"/>
        <v>66</v>
      </c>
      <c r="I36" s="1">
        <f t="shared" si="27"/>
        <v>173</v>
      </c>
      <c r="J36" s="1"/>
      <c r="K36">
        <f>SUMIF('Ssx-Men'!$C$4:$C$45,+MenOverall!B36,'Ssx-Men'!$B$4:$B$45)</f>
        <v>0</v>
      </c>
      <c r="L36">
        <f>SUMIF('Invicta-Men'!$C$4:$C$68,+MenOverall!B36,'Invicta-Men'!$B$4:$B$68)</f>
        <v>0</v>
      </c>
      <c r="M36">
        <f>SUMIF('Bton-Men'!$C$4:$C$59,+MenOverall!B36,'Bton-Men'!$B$4:$B$59)</f>
        <v>0</v>
      </c>
      <c r="N36">
        <f>SUMIF('Bxly-Men'!$C$4:$C$46,+MenOverall!B36,'Bxly-Men'!$B$4:$B$46)</f>
        <v>0</v>
      </c>
      <c r="O36">
        <f>SUMIF('Chi-Men'!$C$4:$C$59,+MenOverall!B36,'Chi-Men'!$B$4:$B$59)</f>
        <v>29</v>
      </c>
    </row>
    <row r="37" spans="1:15" x14ac:dyDescent="0.25">
      <c r="A37" s="3"/>
      <c r="B37" s="6" t="s">
        <v>387</v>
      </c>
      <c r="C37">
        <f t="shared" si="21"/>
        <v>43</v>
      </c>
      <c r="D37">
        <f t="shared" si="22"/>
        <v>46</v>
      </c>
      <c r="E37">
        <f t="shared" si="23"/>
        <v>57</v>
      </c>
      <c r="F37">
        <f t="shared" si="24"/>
        <v>44</v>
      </c>
      <c r="G37">
        <f t="shared" si="25"/>
        <v>45</v>
      </c>
      <c r="H37">
        <f t="shared" si="26"/>
        <v>57</v>
      </c>
      <c r="I37" s="1">
        <f t="shared" si="27"/>
        <v>178</v>
      </c>
      <c r="J37" s="1"/>
      <c r="K37">
        <f>SUMIF('Ssx-Men'!$C$4:$C$45,+MenOverall!B37,'Ssx-Men'!$B$4:$B$45)</f>
        <v>0</v>
      </c>
      <c r="L37">
        <f>SUMIF('Invicta-Men'!$C$4:$C$68,+MenOverall!B37,'Invicta-Men'!$B$4:$B$68)</f>
        <v>46</v>
      </c>
      <c r="M37">
        <f>SUMIF('Bton-Men'!$C$4:$C$59,+MenOverall!B37,'Bton-Men'!$B$4:$B$59)</f>
        <v>0</v>
      </c>
      <c r="N37">
        <f>SUMIF('Bxly-Men'!$C$4:$C$46,+MenOverall!B37,'Bxly-Men'!$B$4:$B$46)</f>
        <v>0</v>
      </c>
      <c r="O37">
        <f>SUMIF('Chi-Men'!$C$4:$C$59,+MenOverall!B37,'Chi-Men'!$B$4:$B$59)</f>
        <v>0</v>
      </c>
    </row>
    <row r="38" spans="1:15" x14ac:dyDescent="0.25">
      <c r="A38" s="3"/>
      <c r="B38" s="6" t="s">
        <v>384</v>
      </c>
      <c r="C38">
        <f t="shared" si="21"/>
        <v>43</v>
      </c>
      <c r="D38">
        <f t="shared" si="22"/>
        <v>43</v>
      </c>
      <c r="E38">
        <f t="shared" si="23"/>
        <v>57</v>
      </c>
      <c r="F38">
        <f t="shared" si="24"/>
        <v>34</v>
      </c>
      <c r="G38">
        <f t="shared" si="25"/>
        <v>45</v>
      </c>
      <c r="H38">
        <f t="shared" si="26"/>
        <v>57</v>
      </c>
      <c r="I38" s="1">
        <f t="shared" si="27"/>
        <v>165</v>
      </c>
      <c r="J38" s="1"/>
      <c r="K38">
        <f>SUMIF('Ssx-Men'!$C$4:$C$45,+MenOverall!B38,'Ssx-Men'!$B$4:$B$45)</f>
        <v>0</v>
      </c>
      <c r="L38">
        <f>SUMIF('Invicta-Men'!$C$4:$C$68,+MenOverall!B38,'Invicta-Men'!$B$4:$B$68)</f>
        <v>43</v>
      </c>
      <c r="M38">
        <f>SUMIF('Bton-Men'!$C$4:$C$59,+MenOverall!B38,'Bton-Men'!$B$4:$B$59)</f>
        <v>0</v>
      </c>
      <c r="N38">
        <f>SUMIF('Bxly-Men'!$C$4:$C$46,+MenOverall!B38,'Bxly-Men'!$B$4:$B$46)</f>
        <v>34</v>
      </c>
      <c r="O38">
        <f>SUMIF('Chi-Men'!$C$4:$C$59,+MenOverall!B38,'Chi-Men'!$B$4:$B$59)</f>
        <v>0</v>
      </c>
    </row>
    <row r="39" spans="1:15" x14ac:dyDescent="0.25">
      <c r="A39" s="3"/>
      <c r="B39" s="6" t="s">
        <v>404</v>
      </c>
      <c r="C39">
        <f t="shared" si="21"/>
        <v>43</v>
      </c>
      <c r="D39">
        <f t="shared" si="22"/>
        <v>64</v>
      </c>
      <c r="E39">
        <f t="shared" si="23"/>
        <v>57</v>
      </c>
      <c r="F39">
        <f t="shared" si="24"/>
        <v>44</v>
      </c>
      <c r="G39">
        <f t="shared" si="25"/>
        <v>45</v>
      </c>
      <c r="H39">
        <f t="shared" si="26"/>
        <v>64</v>
      </c>
      <c r="I39" s="1">
        <f t="shared" si="27"/>
        <v>189</v>
      </c>
      <c r="J39" s="1"/>
      <c r="K39">
        <f>SUMIF('Ssx-Men'!$C$4:$C$45,+MenOverall!B39,'Ssx-Men'!$B$4:$B$45)</f>
        <v>0</v>
      </c>
      <c r="L39">
        <f>SUMIF('Invicta-Men'!$C$4:$C$68,+MenOverall!B39,'Invicta-Men'!$B$4:$B$68)</f>
        <v>64</v>
      </c>
      <c r="M39">
        <f>SUMIF('Bton-Men'!$C$4:$C$59,+MenOverall!B39,'Bton-Men'!$B$4:$B$59)</f>
        <v>0</v>
      </c>
      <c r="N39">
        <f>SUMIF('Bxly-Men'!$C$4:$C$46,+MenOverall!B39,'Bxly-Men'!$B$4:$B$46)</f>
        <v>0</v>
      </c>
      <c r="O39">
        <f>SUMIF('Chi-Men'!$C$4:$C$59,+MenOverall!B39,'Chi-Men'!$B$4:$B$59)</f>
        <v>0</v>
      </c>
    </row>
    <row r="40" spans="1:15" x14ac:dyDescent="0.25">
      <c r="A40" s="3"/>
      <c r="B40" s="27" t="s">
        <v>491</v>
      </c>
      <c r="C40">
        <f t="shared" si="21"/>
        <v>43</v>
      </c>
      <c r="D40">
        <f t="shared" si="22"/>
        <v>66</v>
      </c>
      <c r="E40">
        <f t="shared" si="23"/>
        <v>5</v>
      </c>
      <c r="F40">
        <f t="shared" si="24"/>
        <v>44</v>
      </c>
      <c r="G40">
        <f t="shared" si="25"/>
        <v>45</v>
      </c>
      <c r="H40">
        <f t="shared" si="26"/>
        <v>66</v>
      </c>
      <c r="I40" s="1">
        <f t="shared" si="27"/>
        <v>137</v>
      </c>
      <c r="J40" s="1"/>
      <c r="K40">
        <f>SUMIF('Ssx-Men'!$C$4:$C$45,+MenOverall!B40,'Ssx-Men'!$B$4:$B$45)</f>
        <v>0</v>
      </c>
      <c r="L40">
        <f>SUMIF('Invicta-Men'!$C$4:$C$68,+MenOverall!B40,'Invicta-Men'!$B$4:$B$68)</f>
        <v>0</v>
      </c>
      <c r="M40">
        <f>SUMIF('Bton-Men'!$C$4:$C$59,+MenOverall!B40,'Bton-Men'!$B$4:$B$59)</f>
        <v>5</v>
      </c>
      <c r="N40">
        <f>SUMIF('Bxly-Men'!$C$4:$C$46,+MenOverall!B40,'Bxly-Men'!$B$4:$B$46)</f>
        <v>0</v>
      </c>
      <c r="O40">
        <f>SUMIF('Chi-Men'!$C$4:$C$59,+MenOverall!B40,'Chi-Men'!$B$4:$B$59)</f>
        <v>0</v>
      </c>
    </row>
    <row r="41" spans="1:15" x14ac:dyDescent="0.25">
      <c r="A41" s="3"/>
      <c r="B41" s="27" t="s">
        <v>738</v>
      </c>
      <c r="C41">
        <f t="shared" si="21"/>
        <v>43</v>
      </c>
      <c r="D41">
        <f t="shared" si="22"/>
        <v>66</v>
      </c>
      <c r="E41">
        <f t="shared" si="23"/>
        <v>57</v>
      </c>
      <c r="F41">
        <f t="shared" si="24"/>
        <v>44</v>
      </c>
      <c r="G41">
        <f t="shared" si="25"/>
        <v>15</v>
      </c>
      <c r="H41">
        <f t="shared" si="26"/>
        <v>66</v>
      </c>
      <c r="I41" s="1">
        <f t="shared" si="27"/>
        <v>159</v>
      </c>
      <c r="J41" s="1"/>
      <c r="K41">
        <f>SUMIF('Ssx-Men'!$C$4:$C$45,+MenOverall!B41,'Ssx-Men'!$B$4:$B$45)</f>
        <v>0</v>
      </c>
      <c r="L41">
        <f>SUMIF('Invicta-Men'!$C$4:$C$68,+MenOverall!B41,'Invicta-Men'!$B$4:$B$68)</f>
        <v>0</v>
      </c>
      <c r="M41">
        <f>SUMIF('Bton-Men'!$C$4:$C$59,+MenOverall!B41,'Bton-Men'!$B$4:$B$59)</f>
        <v>0</v>
      </c>
      <c r="N41">
        <f>SUMIF('Bxly-Men'!$C$4:$C$46,+MenOverall!B41,'Bxly-Men'!$B$4:$B$46)</f>
        <v>0</v>
      </c>
      <c r="O41">
        <f>SUMIF('Chi-Men'!$C$4:$C$59,+MenOverall!B41,'Chi-Men'!$B$4:$B$59)</f>
        <v>15</v>
      </c>
    </row>
    <row r="42" spans="1:15" x14ac:dyDescent="0.25">
      <c r="A42" s="3"/>
      <c r="B42" s="6" t="s">
        <v>377</v>
      </c>
      <c r="C42">
        <f t="shared" si="21"/>
        <v>43</v>
      </c>
      <c r="D42">
        <f t="shared" si="22"/>
        <v>36</v>
      </c>
      <c r="E42">
        <f t="shared" si="23"/>
        <v>6</v>
      </c>
      <c r="F42">
        <f t="shared" si="24"/>
        <v>21</v>
      </c>
      <c r="G42">
        <f t="shared" si="25"/>
        <v>18</v>
      </c>
      <c r="H42">
        <f t="shared" si="26"/>
        <v>43</v>
      </c>
      <c r="I42" s="1">
        <f t="shared" si="27"/>
        <v>81</v>
      </c>
      <c r="J42" s="1"/>
      <c r="K42">
        <f>SUMIF('Ssx-Men'!$C$4:$C$45,+MenOverall!B42,'Ssx-Men'!$B$4:$B$45)</f>
        <v>0</v>
      </c>
      <c r="L42">
        <f>SUMIF('Invicta-Men'!$C$4:$C$68,+MenOverall!B42,'Invicta-Men'!$B$4:$B$68)</f>
        <v>36</v>
      </c>
      <c r="M42">
        <f>SUMIF('Bton-Men'!$C$4:$C$59,+MenOverall!B42,'Bton-Men'!$B$4:$B$59)</f>
        <v>6</v>
      </c>
      <c r="N42">
        <f>SUMIF('Bxly-Men'!$C$4:$C$46,+MenOverall!B42,'Bxly-Men'!$B$4:$B$46)</f>
        <v>21</v>
      </c>
      <c r="O42">
        <f>SUMIF('Chi-Men'!$C$4:$C$59,+MenOverall!B42,'Chi-Men'!$B$4:$B$59)</f>
        <v>18</v>
      </c>
    </row>
    <row r="43" spans="1:15" x14ac:dyDescent="0.25">
      <c r="A43" s="3"/>
      <c r="B43" s="6" t="s">
        <v>366</v>
      </c>
      <c r="C43">
        <f t="shared" si="21"/>
        <v>43</v>
      </c>
      <c r="D43">
        <f t="shared" si="22"/>
        <v>24</v>
      </c>
      <c r="E43">
        <f t="shared" si="23"/>
        <v>57</v>
      </c>
      <c r="F43">
        <f t="shared" si="24"/>
        <v>44</v>
      </c>
      <c r="G43">
        <f t="shared" si="25"/>
        <v>45</v>
      </c>
      <c r="H43">
        <f t="shared" si="26"/>
        <v>57</v>
      </c>
      <c r="I43" s="1">
        <f t="shared" si="27"/>
        <v>156</v>
      </c>
      <c r="J43" s="1"/>
      <c r="K43">
        <f>SUMIF('Ssx-Men'!$C$4:$C$45,+MenOverall!B43,'Ssx-Men'!$B$4:$B$45)</f>
        <v>0</v>
      </c>
      <c r="L43">
        <f>SUMIF('Invicta-Men'!$C$4:$C$68,+MenOverall!B43,'Invicta-Men'!$B$4:$B$68)</f>
        <v>24</v>
      </c>
      <c r="M43">
        <f>SUMIF('Bton-Men'!$C$4:$C$59,+MenOverall!B43,'Bton-Men'!$B$4:$B$59)</f>
        <v>0</v>
      </c>
      <c r="N43">
        <f>SUMIF('Bxly-Men'!$C$4:$C$46,+MenOverall!B43,'Bxly-Men'!$B$4:$B$46)</f>
        <v>0</v>
      </c>
      <c r="O43">
        <f>SUMIF('Chi-Men'!$C$4:$C$59,+MenOverall!B43,'Chi-Men'!$B$4:$B$59)</f>
        <v>0</v>
      </c>
    </row>
    <row r="44" spans="1:15" x14ac:dyDescent="0.25">
      <c r="A44" s="3"/>
      <c r="B44" s="6" t="s">
        <v>739</v>
      </c>
      <c r="C44">
        <f t="shared" si="21"/>
        <v>43</v>
      </c>
      <c r="D44">
        <f t="shared" si="22"/>
        <v>66</v>
      </c>
      <c r="E44">
        <f t="shared" si="23"/>
        <v>57</v>
      </c>
      <c r="F44">
        <f t="shared" si="24"/>
        <v>44</v>
      </c>
      <c r="G44">
        <f t="shared" si="25"/>
        <v>11</v>
      </c>
      <c r="H44">
        <f t="shared" si="26"/>
        <v>66</v>
      </c>
      <c r="I44" s="1">
        <f t="shared" si="27"/>
        <v>155</v>
      </c>
      <c r="J44" s="1"/>
      <c r="K44">
        <f>SUMIF('Ssx-Men'!$C$4:$C$45,+MenOverall!B44,'Ssx-Men'!$B$4:$B$45)</f>
        <v>0</v>
      </c>
      <c r="L44">
        <f>SUMIF('Invicta-Men'!$C$4:$C$68,+MenOverall!B44,'Invicta-Men'!$B$4:$B$68)</f>
        <v>0</v>
      </c>
      <c r="M44">
        <f>SUMIF('Bton-Men'!$C$4:$C$59,+MenOverall!B44,'Bton-Men'!$B$4:$B$59)</f>
        <v>0</v>
      </c>
      <c r="N44">
        <f>SUMIF('Bxly-Men'!$C$4:$C$46,+MenOverall!B44,'Bxly-Men'!$B$4:$B$46)</f>
        <v>0</v>
      </c>
      <c r="O44">
        <f>SUMIF('Chi-Men'!$C$4:$C$59,+MenOverall!B44,'Chi-Men'!$B$4:$B$59)</f>
        <v>11</v>
      </c>
    </row>
    <row r="45" spans="1:15" x14ac:dyDescent="0.25">
      <c r="A45" s="3"/>
      <c r="B45" s="6" t="s">
        <v>351</v>
      </c>
      <c r="C45">
        <f t="shared" si="21"/>
        <v>43</v>
      </c>
      <c r="D45">
        <f t="shared" si="22"/>
        <v>6</v>
      </c>
      <c r="E45">
        <f t="shared" si="23"/>
        <v>57</v>
      </c>
      <c r="F45">
        <f t="shared" si="24"/>
        <v>44</v>
      </c>
      <c r="G45">
        <f t="shared" si="25"/>
        <v>45</v>
      </c>
      <c r="H45">
        <f t="shared" si="26"/>
        <v>57</v>
      </c>
      <c r="I45" s="1">
        <f t="shared" si="27"/>
        <v>138</v>
      </c>
      <c r="J45" s="1"/>
      <c r="K45">
        <f>SUMIF('Ssx-Men'!$C$4:$C$45,+MenOverall!B45,'Ssx-Men'!$B$4:$B$45)</f>
        <v>0</v>
      </c>
      <c r="L45">
        <f>SUMIF('Invicta-Men'!$C$4:$C$68,+MenOverall!B45,'Invicta-Men'!$B$4:$B$68)</f>
        <v>6</v>
      </c>
      <c r="M45">
        <f>SUMIF('Bton-Men'!$C$4:$C$59,+MenOverall!B45,'Bton-Men'!$B$4:$B$59)</f>
        <v>0</v>
      </c>
      <c r="N45">
        <f>SUMIF('Bxly-Men'!$C$4:$C$46,+MenOverall!B45,'Bxly-Men'!$B$4:$B$46)</f>
        <v>0</v>
      </c>
      <c r="O45">
        <f>SUMIF('Chi-Men'!$C$4:$C$59,+MenOverall!B45,'Chi-Men'!$B$4:$B$59)</f>
        <v>0</v>
      </c>
    </row>
    <row r="46" spans="1:15" x14ac:dyDescent="0.25">
      <c r="A46" s="3"/>
      <c r="B46" s="28" t="s">
        <v>612</v>
      </c>
      <c r="C46">
        <f t="shared" si="21"/>
        <v>43</v>
      </c>
      <c r="D46">
        <f t="shared" si="22"/>
        <v>66</v>
      </c>
      <c r="E46">
        <f t="shared" si="23"/>
        <v>57</v>
      </c>
      <c r="F46">
        <f t="shared" si="24"/>
        <v>13</v>
      </c>
      <c r="G46">
        <f t="shared" si="25"/>
        <v>45</v>
      </c>
      <c r="H46">
        <f t="shared" si="26"/>
        <v>66</v>
      </c>
      <c r="I46" s="1">
        <f t="shared" si="27"/>
        <v>158</v>
      </c>
      <c r="J46" s="1"/>
      <c r="K46">
        <f>SUMIF('Ssx-Men'!$C$4:$C$45,+MenOverall!B46,'Ssx-Men'!$B$4:$B$45)</f>
        <v>0</v>
      </c>
      <c r="L46">
        <f>SUMIF('Invicta-Men'!$C$4:$C$68,+MenOverall!B46,'Invicta-Men'!$B$4:$B$68)</f>
        <v>0</v>
      </c>
      <c r="M46">
        <f>SUMIF('Bton-Men'!$C$4:$C$59,+MenOverall!B46,'Bton-Men'!$B$4:$B$59)</f>
        <v>0</v>
      </c>
      <c r="N46">
        <f>SUMIF('Bxly-Men'!$C$4:$C$46,+MenOverall!B46,'Bxly-Men'!$B$4:$B$46)</f>
        <v>13</v>
      </c>
      <c r="O46">
        <f>SUMIF('Chi-Men'!$C$4:$C$59,+MenOverall!B46,'Chi-Men'!$B$4:$B$59)</f>
        <v>0</v>
      </c>
    </row>
    <row r="47" spans="1:15" x14ac:dyDescent="0.25">
      <c r="A47" s="3"/>
      <c r="B47" s="6" t="s">
        <v>378</v>
      </c>
      <c r="C47">
        <f t="shared" si="21"/>
        <v>43</v>
      </c>
      <c r="D47">
        <f t="shared" si="22"/>
        <v>37</v>
      </c>
      <c r="E47">
        <f t="shared" si="23"/>
        <v>57</v>
      </c>
      <c r="F47">
        <f t="shared" si="24"/>
        <v>44</v>
      </c>
      <c r="G47">
        <f t="shared" si="25"/>
        <v>45</v>
      </c>
      <c r="H47">
        <f t="shared" si="26"/>
        <v>57</v>
      </c>
      <c r="I47" s="1">
        <f t="shared" si="27"/>
        <v>169</v>
      </c>
      <c r="J47" s="1"/>
      <c r="K47">
        <f>SUMIF('Ssx-Men'!$C$4:$C$45,+MenOverall!B47,'Ssx-Men'!$B$4:$B$45)</f>
        <v>0</v>
      </c>
      <c r="L47">
        <f>SUMIF('Invicta-Men'!$C$4:$C$68,+MenOverall!B47,'Invicta-Men'!$B$4:$B$68)</f>
        <v>37</v>
      </c>
      <c r="M47">
        <f>SUMIF('Bton-Men'!$C$4:$C$59,+MenOverall!B47,'Bton-Men'!$B$4:$B$59)</f>
        <v>0</v>
      </c>
      <c r="N47">
        <f>SUMIF('Bxly-Men'!$C$4:$C$46,+MenOverall!B47,'Bxly-Men'!$B$4:$B$46)</f>
        <v>0</v>
      </c>
      <c r="O47">
        <f>SUMIF('Chi-Men'!$C$4:$C$59,+MenOverall!B47,'Chi-Men'!$B$4:$B$59)</f>
        <v>0</v>
      </c>
    </row>
    <row r="48" spans="1:15" x14ac:dyDescent="0.25">
      <c r="A48" s="3"/>
      <c r="B48" s="6" t="s">
        <v>403</v>
      </c>
      <c r="C48">
        <f t="shared" si="21"/>
        <v>43</v>
      </c>
      <c r="D48">
        <f t="shared" si="22"/>
        <v>63</v>
      </c>
      <c r="E48">
        <f t="shared" si="23"/>
        <v>57</v>
      </c>
      <c r="F48">
        <f t="shared" si="24"/>
        <v>44</v>
      </c>
      <c r="G48">
        <f t="shared" si="25"/>
        <v>45</v>
      </c>
      <c r="H48">
        <f t="shared" si="26"/>
        <v>63</v>
      </c>
      <c r="I48" s="1">
        <f t="shared" si="27"/>
        <v>189</v>
      </c>
      <c r="J48" s="1"/>
      <c r="K48">
        <f>SUMIF('Ssx-Men'!$C$4:$C$45,+MenOverall!B48,'Ssx-Men'!$B$4:$B$45)</f>
        <v>0</v>
      </c>
      <c r="L48">
        <f>SUMIF('Invicta-Men'!$C$4:$C$68,+MenOverall!B48,'Invicta-Men'!$B$4:$B$68)</f>
        <v>63</v>
      </c>
      <c r="M48">
        <f>SUMIF('Bton-Men'!$C$4:$C$59,+MenOverall!B48,'Bton-Men'!$B$4:$B$59)</f>
        <v>0</v>
      </c>
      <c r="N48">
        <f>SUMIF('Bxly-Men'!$C$4:$C$46,+MenOverall!B48,'Bxly-Men'!$B$4:$B$46)</f>
        <v>0</v>
      </c>
      <c r="O48">
        <f>SUMIF('Chi-Men'!$C$4:$C$59,+MenOverall!B48,'Chi-Men'!$B$4:$B$59)</f>
        <v>0</v>
      </c>
    </row>
    <row r="49" spans="1:15" x14ac:dyDescent="0.25">
      <c r="A49" s="3"/>
      <c r="B49" s="6" t="s">
        <v>361</v>
      </c>
      <c r="C49">
        <f t="shared" si="21"/>
        <v>43</v>
      </c>
      <c r="D49">
        <f t="shared" si="22"/>
        <v>17</v>
      </c>
      <c r="E49">
        <f t="shared" si="23"/>
        <v>57</v>
      </c>
      <c r="F49">
        <f t="shared" si="24"/>
        <v>44</v>
      </c>
      <c r="G49">
        <f t="shared" si="25"/>
        <v>45</v>
      </c>
      <c r="H49">
        <f t="shared" si="26"/>
        <v>57</v>
      </c>
      <c r="I49" s="1">
        <f t="shared" si="27"/>
        <v>149</v>
      </c>
      <c r="J49" s="1"/>
      <c r="K49">
        <f>SUMIF('Ssx-Men'!$C$4:$C$45,+MenOverall!B49,'Ssx-Men'!$B$4:$B$45)</f>
        <v>0</v>
      </c>
      <c r="L49">
        <f>SUMIF('Invicta-Men'!$C$4:$C$68,+MenOverall!B49,'Invicta-Men'!$B$4:$B$68)</f>
        <v>17</v>
      </c>
      <c r="M49">
        <f>SUMIF('Bton-Men'!$C$4:$C$59,+MenOverall!B49,'Bton-Men'!$B$4:$B$59)</f>
        <v>0</v>
      </c>
      <c r="N49">
        <f>SUMIF('Bxly-Men'!$C$4:$C$46,+MenOverall!B49,'Bxly-Men'!$B$4:$B$46)</f>
        <v>0</v>
      </c>
      <c r="O49">
        <f>SUMIF('Chi-Men'!$C$4:$C$59,+MenOverall!B49,'Chi-Men'!$B$4:$B$59)</f>
        <v>0</v>
      </c>
    </row>
    <row r="50" spans="1:15" x14ac:dyDescent="0.25">
      <c r="A50" s="1"/>
      <c r="B50" s="27" t="s">
        <v>462</v>
      </c>
      <c r="C50">
        <f t="shared" si="21"/>
        <v>22</v>
      </c>
      <c r="D50">
        <f t="shared" si="22"/>
        <v>66</v>
      </c>
      <c r="E50">
        <f t="shared" si="23"/>
        <v>32</v>
      </c>
      <c r="F50">
        <f t="shared" si="24"/>
        <v>44</v>
      </c>
      <c r="G50">
        <f t="shared" si="25"/>
        <v>26</v>
      </c>
      <c r="H50">
        <f t="shared" si="26"/>
        <v>66</v>
      </c>
      <c r="I50" s="1">
        <f t="shared" si="27"/>
        <v>124</v>
      </c>
      <c r="J50" s="1"/>
      <c r="K50">
        <f>SUMIF('Ssx-Men'!$C$4:$C$45,+MenOverall!B50,'Ssx-Men'!$B$4:$B$45)</f>
        <v>22</v>
      </c>
      <c r="L50">
        <f>SUMIF('Invicta-Men'!$C$4:$C$68,+MenOverall!B50,'Invicta-Men'!$B$4:$B$68)</f>
        <v>0</v>
      </c>
      <c r="M50">
        <f>SUMIF('Bton-Men'!$C$4:$C$59,+MenOverall!B50,'Bton-Men'!$B$4:$B$59)</f>
        <v>32</v>
      </c>
      <c r="N50">
        <f>SUMIF('Bxly-Men'!$C$4:$C$46,+MenOverall!B50,'Bxly-Men'!$B$4:$B$46)</f>
        <v>0</v>
      </c>
      <c r="O50">
        <f>SUMIF('Chi-Men'!$C$4:$C$59,+MenOverall!B50,'Chi-Men'!$B$4:$B$59)</f>
        <v>26</v>
      </c>
    </row>
    <row r="51" spans="1:15" x14ac:dyDescent="0.25">
      <c r="A51" s="3"/>
      <c r="B51" s="6" t="s">
        <v>364</v>
      </c>
      <c r="C51">
        <f t="shared" si="21"/>
        <v>43</v>
      </c>
      <c r="D51">
        <f t="shared" si="22"/>
        <v>21</v>
      </c>
      <c r="E51">
        <f t="shared" si="23"/>
        <v>57</v>
      </c>
      <c r="F51">
        <f t="shared" si="24"/>
        <v>44</v>
      </c>
      <c r="G51">
        <f t="shared" si="25"/>
        <v>45</v>
      </c>
      <c r="H51">
        <f t="shared" si="26"/>
        <v>57</v>
      </c>
      <c r="I51" s="1">
        <f t="shared" si="27"/>
        <v>153</v>
      </c>
      <c r="J51" s="1"/>
      <c r="K51">
        <f>SUMIF('Ssx-Men'!$C$4:$C$45,+MenOverall!B51,'Ssx-Men'!$B$4:$B$45)</f>
        <v>0</v>
      </c>
      <c r="L51">
        <f>SUMIF('Invicta-Men'!$C$4:$C$68,+MenOverall!B51,'Invicta-Men'!$B$4:$B$68)</f>
        <v>21</v>
      </c>
      <c r="M51">
        <f>SUMIF('Bton-Men'!$C$4:$C$59,+MenOverall!B51,'Bton-Men'!$B$4:$B$59)</f>
        <v>0</v>
      </c>
      <c r="N51">
        <f>SUMIF('Bxly-Men'!$C$4:$C$46,+MenOverall!B51,'Bxly-Men'!$B$4:$B$46)</f>
        <v>0</v>
      </c>
      <c r="O51">
        <f>SUMIF('Chi-Men'!$C$4:$C$59,+MenOverall!B51,'Chi-Men'!$B$4:$B$59)</f>
        <v>0</v>
      </c>
    </row>
    <row r="52" spans="1:15" x14ac:dyDescent="0.25">
      <c r="A52" s="3"/>
      <c r="B52" s="28" t="s">
        <v>610</v>
      </c>
      <c r="C52">
        <f t="shared" si="21"/>
        <v>43</v>
      </c>
      <c r="D52">
        <f t="shared" si="22"/>
        <v>66</v>
      </c>
      <c r="E52">
        <f t="shared" si="23"/>
        <v>57</v>
      </c>
      <c r="F52">
        <f t="shared" si="24"/>
        <v>3</v>
      </c>
      <c r="G52">
        <f t="shared" si="25"/>
        <v>45</v>
      </c>
      <c r="H52">
        <f t="shared" si="26"/>
        <v>66</v>
      </c>
      <c r="I52" s="1">
        <f t="shared" si="27"/>
        <v>148</v>
      </c>
      <c r="J52" s="1"/>
      <c r="K52">
        <f>SUMIF('Ssx-Men'!$C$4:$C$45,+MenOverall!B52,'Ssx-Men'!$B$4:$B$45)</f>
        <v>0</v>
      </c>
      <c r="L52">
        <f>SUMIF('Invicta-Men'!$C$4:$C$68,+MenOverall!B52,'Invicta-Men'!$B$4:$B$68)</f>
        <v>0</v>
      </c>
      <c r="M52">
        <f>SUMIF('Bton-Men'!$C$4:$C$59,+MenOverall!B52,'Bton-Men'!$B$4:$B$59)</f>
        <v>0</v>
      </c>
      <c r="N52">
        <f>SUMIF('Bxly-Men'!$C$4:$C$46,+MenOverall!B52,'Bxly-Men'!$B$4:$B$46)</f>
        <v>3</v>
      </c>
      <c r="O52">
        <f>SUMIF('Chi-Men'!$C$4:$C$59,+MenOverall!B52,'Chi-Men'!$B$4:$B$59)</f>
        <v>0</v>
      </c>
    </row>
    <row r="53" spans="1:15" x14ac:dyDescent="0.25">
      <c r="A53" s="1"/>
      <c r="B53" s="27" t="s">
        <v>471</v>
      </c>
      <c r="C53">
        <f t="shared" si="21"/>
        <v>31</v>
      </c>
      <c r="D53">
        <f t="shared" si="22"/>
        <v>66</v>
      </c>
      <c r="E53">
        <f t="shared" si="23"/>
        <v>57</v>
      </c>
      <c r="F53">
        <f t="shared" si="24"/>
        <v>28</v>
      </c>
      <c r="G53">
        <f t="shared" si="25"/>
        <v>41</v>
      </c>
      <c r="H53">
        <f t="shared" si="26"/>
        <v>66</v>
      </c>
      <c r="I53" s="1">
        <f t="shared" si="27"/>
        <v>157</v>
      </c>
      <c r="J53" s="1"/>
      <c r="K53">
        <f>SUMIF('Ssx-Men'!$C$4:$C$45,+MenOverall!B53,'Ssx-Men'!$B$4:$B$45)</f>
        <v>31</v>
      </c>
      <c r="L53">
        <f>SUMIF('Invicta-Men'!$C$4:$C$68,+MenOverall!B53,'Invicta-Men'!$B$4:$B$68)</f>
        <v>0</v>
      </c>
      <c r="M53">
        <f>SUMIF('Bton-Men'!$C$4:$C$59,+MenOverall!B53,'Bton-Men'!$B$4:$B$59)</f>
        <v>0</v>
      </c>
      <c r="N53">
        <f>SUMIF('Bxly-Men'!$C$4:$C$46,+MenOverall!B53,'Bxly-Men'!$B$4:$B$46)</f>
        <v>28</v>
      </c>
      <c r="O53">
        <f>SUMIF('Chi-Men'!$C$4:$C$59,+MenOverall!B53,'Chi-Men'!$B$4:$B$59)</f>
        <v>41</v>
      </c>
    </row>
    <row r="54" spans="1:15" x14ac:dyDescent="0.25">
      <c r="A54" s="3"/>
      <c r="B54" s="6" t="s">
        <v>356</v>
      </c>
      <c r="C54">
        <f t="shared" si="21"/>
        <v>43</v>
      </c>
      <c r="D54">
        <f t="shared" si="22"/>
        <v>11</v>
      </c>
      <c r="E54">
        <f t="shared" si="23"/>
        <v>57</v>
      </c>
      <c r="F54">
        <f t="shared" si="24"/>
        <v>44</v>
      </c>
      <c r="G54">
        <f t="shared" si="25"/>
        <v>45</v>
      </c>
      <c r="H54">
        <f t="shared" si="26"/>
        <v>57</v>
      </c>
      <c r="I54" s="1">
        <f t="shared" si="27"/>
        <v>143</v>
      </c>
      <c r="J54" s="1"/>
      <c r="K54">
        <f>SUMIF('Ssx-Men'!$C$4:$C$45,+MenOverall!B54,'Ssx-Men'!$B$4:$B$45)</f>
        <v>0</v>
      </c>
      <c r="L54">
        <f>SUMIF('Invicta-Men'!$C$4:$C$68,+MenOverall!B54,'Invicta-Men'!$B$4:$B$68)</f>
        <v>11</v>
      </c>
      <c r="M54">
        <f>SUMIF('Bton-Men'!$C$4:$C$59,+MenOverall!B54,'Bton-Men'!$B$4:$B$59)</f>
        <v>0</v>
      </c>
      <c r="N54">
        <f>SUMIF('Bxly-Men'!$C$4:$C$46,+MenOverall!B54,'Bxly-Men'!$B$4:$B$46)</f>
        <v>0</v>
      </c>
      <c r="O54">
        <f>SUMIF('Chi-Men'!$C$4:$C$59,+MenOverall!B54,'Chi-Men'!$B$4:$B$59)</f>
        <v>0</v>
      </c>
    </row>
    <row r="55" spans="1:15" x14ac:dyDescent="0.25">
      <c r="A55" s="5"/>
      <c r="B55" s="27" t="s">
        <v>443</v>
      </c>
      <c r="C55">
        <f t="shared" si="21"/>
        <v>3</v>
      </c>
      <c r="D55">
        <f t="shared" si="22"/>
        <v>3</v>
      </c>
      <c r="E55">
        <f t="shared" si="23"/>
        <v>57</v>
      </c>
      <c r="F55">
        <f t="shared" si="24"/>
        <v>2</v>
      </c>
      <c r="G55">
        <f t="shared" si="25"/>
        <v>6</v>
      </c>
      <c r="H55">
        <f t="shared" si="26"/>
        <v>57</v>
      </c>
      <c r="I55" s="1">
        <f t="shared" si="27"/>
        <v>14</v>
      </c>
      <c r="J55" s="1"/>
      <c r="K55">
        <f>SUMIF('Ssx-Men'!$C$4:$C$45,+MenOverall!B55,'Ssx-Men'!$B$4:$B$45)</f>
        <v>3</v>
      </c>
      <c r="L55">
        <f>SUMIF('Invicta-Men'!$C$4:$C$68,+MenOverall!B55,'Invicta-Men'!$B$4:$B$68)</f>
        <v>3</v>
      </c>
      <c r="M55">
        <f>SUMIF('Bton-Men'!$C$4:$C$59,+MenOverall!B55,'Bton-Men'!$B$4:$B$59)</f>
        <v>0</v>
      </c>
      <c r="N55">
        <f>SUMIF('Bxly-Men'!$C$4:$C$46,+MenOverall!B55,'Bxly-Men'!$B$4:$B$46)</f>
        <v>2</v>
      </c>
      <c r="O55">
        <f>SUMIF('Chi-Men'!$C$4:$C$59,+MenOverall!B55,'Chi-Men'!$B$4:$B$59)</f>
        <v>6</v>
      </c>
    </row>
    <row r="56" spans="1:15" x14ac:dyDescent="0.25">
      <c r="A56" s="5"/>
      <c r="B56" s="27" t="s">
        <v>500</v>
      </c>
      <c r="C56">
        <f t="shared" si="21"/>
        <v>43</v>
      </c>
      <c r="D56">
        <f t="shared" si="22"/>
        <v>66</v>
      </c>
      <c r="E56">
        <f t="shared" si="23"/>
        <v>25</v>
      </c>
      <c r="F56">
        <f t="shared" si="24"/>
        <v>44</v>
      </c>
      <c r="G56">
        <f t="shared" si="25"/>
        <v>45</v>
      </c>
      <c r="H56">
        <f t="shared" si="26"/>
        <v>66</v>
      </c>
      <c r="I56" s="1">
        <f t="shared" si="27"/>
        <v>157</v>
      </c>
      <c r="J56" s="1"/>
      <c r="K56">
        <f>SUMIF('Ssx-Men'!$C$4:$C$45,+MenOverall!B56,'Ssx-Men'!$B$4:$B$45)</f>
        <v>0</v>
      </c>
      <c r="L56">
        <f>SUMIF('Invicta-Men'!$C$4:$C$68,+MenOverall!B56,'Invicta-Men'!$B$4:$B$68)</f>
        <v>0</v>
      </c>
      <c r="M56">
        <f>SUMIF('Bton-Men'!$C$4:$C$59,+MenOverall!B56,'Bton-Men'!$B$4:$B$59)</f>
        <v>25</v>
      </c>
      <c r="N56">
        <f>SUMIF('Bxly-Men'!$C$4:$C$46,+MenOverall!B56,'Bxly-Men'!$B$4:$B$46)</f>
        <v>0</v>
      </c>
      <c r="O56">
        <f>SUMIF('Chi-Men'!$C$4:$C$59,+MenOverall!B56,'Chi-Men'!$B$4:$B$59)</f>
        <v>0</v>
      </c>
    </row>
    <row r="57" spans="1:15" x14ac:dyDescent="0.25">
      <c r="A57" s="3"/>
      <c r="B57" s="6" t="s">
        <v>400</v>
      </c>
      <c r="C57">
        <f t="shared" si="21"/>
        <v>43</v>
      </c>
      <c r="D57">
        <f t="shared" si="22"/>
        <v>60</v>
      </c>
      <c r="E57">
        <f t="shared" si="23"/>
        <v>57</v>
      </c>
      <c r="F57">
        <f t="shared" si="24"/>
        <v>44</v>
      </c>
      <c r="G57">
        <f t="shared" si="25"/>
        <v>45</v>
      </c>
      <c r="H57">
        <f t="shared" si="26"/>
        <v>60</v>
      </c>
      <c r="I57" s="1">
        <f t="shared" si="27"/>
        <v>189</v>
      </c>
      <c r="J57" s="1"/>
      <c r="K57">
        <f>SUMIF('Ssx-Men'!$C$4:$C$45,+MenOverall!B57,'Ssx-Men'!$B$4:$B$45)</f>
        <v>0</v>
      </c>
      <c r="L57">
        <f>SUMIF('Invicta-Men'!$C$4:$C$68,+MenOverall!B57,'Invicta-Men'!$B$4:$B$68)</f>
        <v>60</v>
      </c>
      <c r="M57">
        <f>SUMIF('Bton-Men'!$C$4:$C$59,+MenOverall!B57,'Bton-Men'!$B$4:$B$59)</f>
        <v>0</v>
      </c>
      <c r="N57">
        <f>SUMIF('Bxly-Men'!$C$4:$C$46,+MenOverall!B57,'Bxly-Men'!$B$4:$B$46)</f>
        <v>0</v>
      </c>
      <c r="O57">
        <f>SUMIF('Chi-Men'!$C$4:$C$59,+MenOverall!B57,'Chi-Men'!$B$4:$B$59)</f>
        <v>0</v>
      </c>
    </row>
    <row r="58" spans="1:15" x14ac:dyDescent="0.25">
      <c r="A58" s="3"/>
      <c r="B58" s="28" t="s">
        <v>623</v>
      </c>
      <c r="C58">
        <f t="shared" si="21"/>
        <v>43</v>
      </c>
      <c r="D58">
        <f t="shared" si="22"/>
        <v>66</v>
      </c>
      <c r="E58">
        <f t="shared" si="23"/>
        <v>57</v>
      </c>
      <c r="F58">
        <f t="shared" si="24"/>
        <v>37</v>
      </c>
      <c r="G58">
        <f t="shared" si="25"/>
        <v>45</v>
      </c>
      <c r="H58">
        <f t="shared" si="26"/>
        <v>66</v>
      </c>
      <c r="I58" s="1">
        <f t="shared" si="27"/>
        <v>182</v>
      </c>
      <c r="J58" s="1"/>
      <c r="K58">
        <f>SUMIF('Ssx-Men'!$C$4:$C$45,+MenOverall!B58,'Ssx-Men'!$B$4:$B$45)</f>
        <v>0</v>
      </c>
      <c r="L58">
        <f>SUMIF('Invicta-Men'!$C$4:$C$68,+MenOverall!B58,'Invicta-Men'!$B$4:$B$68)</f>
        <v>0</v>
      </c>
      <c r="M58">
        <f>SUMIF('Bton-Men'!$C$4:$C$59,+MenOverall!B58,'Bton-Men'!$B$4:$B$59)</f>
        <v>0</v>
      </c>
      <c r="N58">
        <f>SUMIF('Bxly-Men'!$C$4:$C$46,+MenOverall!B58,'Bxly-Men'!$B$4:$B$46)</f>
        <v>37</v>
      </c>
      <c r="O58">
        <f>SUMIF('Chi-Men'!$C$4:$C$59,+MenOverall!B58,'Chi-Men'!$B$4:$B$59)</f>
        <v>0</v>
      </c>
    </row>
    <row r="59" spans="1:15" x14ac:dyDescent="0.25">
      <c r="A59" s="3"/>
      <c r="B59" s="6" t="s">
        <v>347</v>
      </c>
      <c r="C59">
        <f t="shared" si="21"/>
        <v>43</v>
      </c>
      <c r="D59">
        <f t="shared" si="22"/>
        <v>1</v>
      </c>
      <c r="E59">
        <f t="shared" si="23"/>
        <v>57</v>
      </c>
      <c r="F59">
        <f t="shared" si="24"/>
        <v>44</v>
      </c>
      <c r="G59">
        <f t="shared" si="25"/>
        <v>45</v>
      </c>
      <c r="H59">
        <f t="shared" si="26"/>
        <v>57</v>
      </c>
      <c r="I59" s="1">
        <f t="shared" si="27"/>
        <v>133</v>
      </c>
      <c r="J59" s="1"/>
      <c r="K59">
        <f>SUMIF('Ssx-Men'!$C$4:$C$45,+MenOverall!B59,'Ssx-Men'!$B$4:$B$45)</f>
        <v>0</v>
      </c>
      <c r="L59">
        <f>SUMIF('Invicta-Men'!$C$4:$C$68,+MenOverall!B59,'Invicta-Men'!$B$4:$B$68)</f>
        <v>1</v>
      </c>
      <c r="M59">
        <f>SUMIF('Bton-Men'!$C$4:$C$59,+MenOverall!B59,'Bton-Men'!$B$4:$B$59)</f>
        <v>0</v>
      </c>
      <c r="N59">
        <f>SUMIF('Bxly-Men'!$C$4:$C$46,+MenOverall!B59,'Bxly-Men'!$B$4:$B$46)</f>
        <v>0</v>
      </c>
      <c r="O59">
        <f>SUMIF('Chi-Men'!$C$4:$C$59,+MenOverall!B59,'Chi-Men'!$B$4:$B$59)</f>
        <v>0</v>
      </c>
    </row>
    <row r="60" spans="1:15" x14ac:dyDescent="0.25">
      <c r="A60" s="3"/>
      <c r="B60" s="28" t="s">
        <v>621</v>
      </c>
      <c r="C60">
        <f t="shared" si="21"/>
        <v>43</v>
      </c>
      <c r="D60">
        <f t="shared" si="22"/>
        <v>66</v>
      </c>
      <c r="E60">
        <f t="shared" si="23"/>
        <v>57</v>
      </c>
      <c r="F60">
        <f t="shared" si="24"/>
        <v>35</v>
      </c>
      <c r="G60">
        <f t="shared" si="25"/>
        <v>45</v>
      </c>
      <c r="H60">
        <f t="shared" si="26"/>
        <v>66</v>
      </c>
      <c r="I60" s="1">
        <f t="shared" si="27"/>
        <v>180</v>
      </c>
      <c r="J60" s="1"/>
      <c r="K60">
        <f>SUMIF('Ssx-Men'!$C$4:$C$45,+MenOverall!B60,'Ssx-Men'!$B$4:$B$45)</f>
        <v>0</v>
      </c>
      <c r="L60">
        <f>SUMIF('Invicta-Men'!$C$4:$C$68,+MenOverall!B60,'Invicta-Men'!$B$4:$B$68)</f>
        <v>0</v>
      </c>
      <c r="M60">
        <f>SUMIF('Bton-Men'!$C$4:$C$59,+MenOverall!B60,'Bton-Men'!$B$4:$B$59)</f>
        <v>0</v>
      </c>
      <c r="N60">
        <f>SUMIF('Bxly-Men'!$C$4:$C$46,+MenOverall!B60,'Bxly-Men'!$B$4:$B$46)</f>
        <v>35</v>
      </c>
      <c r="O60">
        <f>SUMIF('Chi-Men'!$C$4:$C$59,+MenOverall!B60,'Chi-Men'!$B$4:$B$59)</f>
        <v>0</v>
      </c>
    </row>
    <row r="61" spans="1:15" x14ac:dyDescent="0.25">
      <c r="A61" s="3"/>
      <c r="B61" s="28" t="s">
        <v>613</v>
      </c>
      <c r="C61">
        <f t="shared" si="21"/>
        <v>43</v>
      </c>
      <c r="D61">
        <f t="shared" si="22"/>
        <v>66</v>
      </c>
      <c r="E61">
        <f t="shared" si="23"/>
        <v>57</v>
      </c>
      <c r="F61">
        <f t="shared" si="24"/>
        <v>18</v>
      </c>
      <c r="G61">
        <f t="shared" si="25"/>
        <v>45</v>
      </c>
      <c r="H61">
        <f t="shared" si="26"/>
        <v>66</v>
      </c>
      <c r="I61" s="1">
        <f t="shared" si="27"/>
        <v>163</v>
      </c>
      <c r="J61" s="1"/>
      <c r="K61">
        <f>SUMIF('Ssx-Men'!$C$4:$C$45,+MenOverall!B61,'Ssx-Men'!$B$4:$B$45)</f>
        <v>0</v>
      </c>
      <c r="L61">
        <f>SUMIF('Invicta-Men'!$C$4:$C$68,+MenOverall!B61,'Invicta-Men'!$B$4:$B$68)</f>
        <v>0</v>
      </c>
      <c r="M61">
        <f>SUMIF('Bton-Men'!$C$4:$C$59,+MenOverall!B61,'Bton-Men'!$B$4:$B$59)</f>
        <v>0</v>
      </c>
      <c r="N61">
        <f>SUMIF('Bxly-Men'!$C$4:$C$46,+MenOverall!B61,'Bxly-Men'!$B$4:$B$46)</f>
        <v>18</v>
      </c>
      <c r="O61">
        <f>SUMIF('Chi-Men'!$C$4:$C$59,+MenOverall!B61,'Chi-Men'!$B$4:$B$59)</f>
        <v>0</v>
      </c>
    </row>
    <row r="62" spans="1:15" x14ac:dyDescent="0.25">
      <c r="A62" s="1"/>
      <c r="B62" s="27" t="s">
        <v>470</v>
      </c>
      <c r="C62">
        <f t="shared" si="21"/>
        <v>30</v>
      </c>
      <c r="D62">
        <f t="shared" si="22"/>
        <v>66</v>
      </c>
      <c r="E62">
        <f t="shared" si="23"/>
        <v>57</v>
      </c>
      <c r="F62">
        <f t="shared" si="24"/>
        <v>16</v>
      </c>
      <c r="G62">
        <f t="shared" si="25"/>
        <v>45</v>
      </c>
      <c r="H62">
        <f t="shared" si="26"/>
        <v>66</v>
      </c>
      <c r="I62" s="1">
        <f t="shared" si="27"/>
        <v>148</v>
      </c>
      <c r="J62" s="1"/>
      <c r="K62">
        <f>SUMIF('Ssx-Men'!$C$4:$C$45,+MenOverall!B62,'Ssx-Men'!$B$4:$B$45)</f>
        <v>30</v>
      </c>
      <c r="L62">
        <f>SUMIF('Invicta-Men'!$C$4:$C$68,+MenOverall!B62,'Invicta-Men'!$B$4:$B$68)</f>
        <v>0</v>
      </c>
      <c r="M62">
        <f>SUMIF('Bton-Men'!$C$4:$C$59,+MenOverall!B62,'Bton-Men'!$B$4:$B$59)</f>
        <v>0</v>
      </c>
      <c r="N62">
        <f>SUMIF('Bxly-Men'!$C$4:$C$46,+MenOverall!B62,'Bxly-Men'!$B$4:$B$46)</f>
        <v>16</v>
      </c>
      <c r="O62">
        <f>SUMIF('Chi-Men'!$C$4:$C$59,+MenOverall!B62,'Chi-Men'!$B$4:$B$59)</f>
        <v>0</v>
      </c>
    </row>
    <row r="63" spans="1:15" x14ac:dyDescent="0.25">
      <c r="A63" s="1"/>
      <c r="B63" s="27" t="s">
        <v>508</v>
      </c>
      <c r="C63">
        <f t="shared" si="21"/>
        <v>43</v>
      </c>
      <c r="D63">
        <f t="shared" si="22"/>
        <v>66</v>
      </c>
      <c r="E63">
        <f t="shared" si="23"/>
        <v>44</v>
      </c>
      <c r="F63">
        <f t="shared" si="24"/>
        <v>44</v>
      </c>
      <c r="G63">
        <f t="shared" si="25"/>
        <v>45</v>
      </c>
      <c r="H63">
        <f t="shared" si="26"/>
        <v>66</v>
      </c>
      <c r="I63" s="1">
        <f t="shared" si="27"/>
        <v>176</v>
      </c>
      <c r="J63" s="1"/>
      <c r="K63">
        <f>SUMIF('Ssx-Men'!$C$4:$C$45,+MenOverall!B63,'Ssx-Men'!$B$4:$B$45)</f>
        <v>0</v>
      </c>
      <c r="L63">
        <f>SUMIF('Invicta-Men'!$C$4:$C$68,+MenOverall!B63,'Invicta-Men'!$B$4:$B$68)</f>
        <v>0</v>
      </c>
      <c r="M63">
        <f>SUMIF('Bton-Men'!$C$4:$C$59,+MenOverall!B63,'Bton-Men'!$B$4:$B$59)</f>
        <v>44</v>
      </c>
      <c r="N63">
        <f>SUMIF('Bxly-Men'!$C$4:$C$46,+MenOverall!B63,'Bxly-Men'!$B$4:$B$46)</f>
        <v>0</v>
      </c>
      <c r="O63">
        <f>SUMIF('Chi-Men'!$C$4:$C$59,+MenOverall!B63,'Chi-Men'!$B$4:$B$59)</f>
        <v>0</v>
      </c>
    </row>
    <row r="64" spans="1:15" x14ac:dyDescent="0.25">
      <c r="A64" s="1"/>
      <c r="B64" s="27" t="s">
        <v>509</v>
      </c>
      <c r="C64">
        <f t="shared" si="21"/>
        <v>43</v>
      </c>
      <c r="D64">
        <f t="shared" si="22"/>
        <v>66</v>
      </c>
      <c r="E64">
        <f t="shared" si="23"/>
        <v>45</v>
      </c>
      <c r="F64">
        <f t="shared" si="24"/>
        <v>44</v>
      </c>
      <c r="G64">
        <f t="shared" si="25"/>
        <v>45</v>
      </c>
      <c r="H64">
        <f t="shared" si="26"/>
        <v>66</v>
      </c>
      <c r="I64" s="1">
        <f t="shared" si="27"/>
        <v>177</v>
      </c>
      <c r="J64" s="1"/>
      <c r="K64">
        <f>SUMIF('Ssx-Men'!$C$4:$C$45,+MenOverall!B64,'Ssx-Men'!$B$4:$B$45)</f>
        <v>0</v>
      </c>
      <c r="L64">
        <f>SUMIF('Invicta-Men'!$C$4:$C$68,+MenOverall!B64,'Invicta-Men'!$B$4:$B$68)</f>
        <v>0</v>
      </c>
      <c r="M64">
        <f>SUMIF('Bton-Men'!$C$4:$C$59,+MenOverall!B64,'Bton-Men'!$B$4:$B$59)</f>
        <v>45</v>
      </c>
      <c r="N64">
        <f>SUMIF('Bxly-Men'!$C$4:$C$46,+MenOverall!B64,'Bxly-Men'!$B$4:$B$46)</f>
        <v>0</v>
      </c>
      <c r="O64">
        <f>SUMIF('Chi-Men'!$C$4:$C$59,+MenOverall!B64,'Chi-Men'!$B$4:$B$59)</f>
        <v>0</v>
      </c>
    </row>
    <row r="65" spans="1:15" x14ac:dyDescent="0.25">
      <c r="A65" s="1"/>
      <c r="B65" s="27" t="s">
        <v>511</v>
      </c>
      <c r="C65">
        <f t="shared" si="21"/>
        <v>43</v>
      </c>
      <c r="D65">
        <f t="shared" si="22"/>
        <v>66</v>
      </c>
      <c r="E65">
        <f t="shared" si="23"/>
        <v>48</v>
      </c>
      <c r="F65">
        <f t="shared" si="24"/>
        <v>44</v>
      </c>
      <c r="G65">
        <f t="shared" si="25"/>
        <v>45</v>
      </c>
      <c r="H65">
        <f t="shared" si="26"/>
        <v>66</v>
      </c>
      <c r="I65" s="1">
        <f t="shared" si="27"/>
        <v>180</v>
      </c>
      <c r="J65" s="1"/>
      <c r="K65">
        <f>SUMIF('Ssx-Men'!$C$4:$C$45,+MenOverall!B65,'Ssx-Men'!$B$4:$B$45)</f>
        <v>0</v>
      </c>
      <c r="L65">
        <f>SUMIF('Invicta-Men'!$C$4:$C$68,+MenOverall!B65,'Invicta-Men'!$B$4:$B$68)</f>
        <v>0</v>
      </c>
      <c r="M65">
        <f>SUMIF('Bton-Men'!$C$4:$C$59,+MenOverall!B65,'Bton-Men'!$B$4:$B$59)</f>
        <v>48</v>
      </c>
      <c r="N65">
        <f>SUMIF('Bxly-Men'!$C$4:$C$46,+MenOverall!B65,'Bxly-Men'!$B$4:$B$46)</f>
        <v>0</v>
      </c>
      <c r="O65">
        <f>SUMIF('Chi-Men'!$C$4:$C$59,+MenOverall!B65,'Chi-Men'!$B$4:$B$59)</f>
        <v>0</v>
      </c>
    </row>
    <row r="66" spans="1:15" x14ac:dyDescent="0.25">
      <c r="A66" s="1"/>
      <c r="B66" s="27" t="s">
        <v>457</v>
      </c>
      <c r="C66">
        <f t="shared" si="21"/>
        <v>17</v>
      </c>
      <c r="D66">
        <f t="shared" si="22"/>
        <v>66</v>
      </c>
      <c r="E66">
        <f t="shared" si="23"/>
        <v>27</v>
      </c>
      <c r="F66">
        <f t="shared" si="24"/>
        <v>44</v>
      </c>
      <c r="G66">
        <f t="shared" si="25"/>
        <v>45</v>
      </c>
      <c r="H66">
        <f t="shared" si="26"/>
        <v>66</v>
      </c>
      <c r="I66" s="1">
        <f t="shared" si="27"/>
        <v>133</v>
      </c>
      <c r="J66" s="1"/>
      <c r="K66">
        <f>SUMIF('Ssx-Men'!$C$4:$C$45,+MenOverall!B66,'Ssx-Men'!$B$4:$B$45)</f>
        <v>17</v>
      </c>
      <c r="L66">
        <f>SUMIF('Invicta-Men'!$C$4:$C$68,+MenOverall!B66,'Invicta-Men'!$B$4:$B$68)</f>
        <v>0</v>
      </c>
      <c r="M66">
        <f>SUMIF('Bton-Men'!$C$4:$C$59,+MenOverall!B66,'Bton-Men'!$B$4:$B$59)</f>
        <v>27</v>
      </c>
      <c r="N66">
        <f>SUMIF('Bxly-Men'!$C$4:$C$46,+MenOverall!B66,'Bxly-Men'!$B$4:$B$46)</f>
        <v>0</v>
      </c>
      <c r="O66">
        <f>SUMIF('Chi-Men'!$C$4:$C$59,+MenOverall!B66,'Chi-Men'!$B$4:$B$59)</f>
        <v>0</v>
      </c>
    </row>
    <row r="67" spans="1:15" x14ac:dyDescent="0.25">
      <c r="A67" s="1"/>
      <c r="B67" s="27" t="s">
        <v>463</v>
      </c>
      <c r="C67">
        <f t="shared" si="21"/>
        <v>23</v>
      </c>
      <c r="D67">
        <f t="shared" si="22"/>
        <v>66</v>
      </c>
      <c r="E67">
        <f t="shared" si="23"/>
        <v>57</v>
      </c>
      <c r="F67">
        <f t="shared" si="24"/>
        <v>44</v>
      </c>
      <c r="G67">
        <f t="shared" si="25"/>
        <v>32</v>
      </c>
      <c r="H67">
        <f t="shared" si="26"/>
        <v>66</v>
      </c>
      <c r="I67" s="1">
        <f t="shared" si="27"/>
        <v>156</v>
      </c>
      <c r="J67" s="1"/>
      <c r="K67">
        <f>SUMIF('Ssx-Men'!$C$4:$C$45,+MenOverall!B67,'Ssx-Men'!$B$4:$B$45)</f>
        <v>23</v>
      </c>
      <c r="L67">
        <f>SUMIF('Invicta-Men'!$C$4:$C$68,+MenOverall!B67,'Invicta-Men'!$B$4:$B$68)</f>
        <v>0</v>
      </c>
      <c r="M67">
        <f>SUMIF('Bton-Men'!$C$4:$C$59,+MenOverall!B67,'Bton-Men'!$B$4:$B$59)</f>
        <v>0</v>
      </c>
      <c r="N67">
        <f>SUMIF('Bxly-Men'!$C$4:$C$46,+MenOverall!B67,'Bxly-Men'!$B$4:$B$46)</f>
        <v>0</v>
      </c>
      <c r="O67">
        <f>SUMIF('Chi-Men'!$C$4:$C$59,+MenOverall!B67,'Chi-Men'!$B$4:$B$59)</f>
        <v>32</v>
      </c>
    </row>
    <row r="68" spans="1:15" x14ac:dyDescent="0.25">
      <c r="A68" s="1"/>
      <c r="B68" s="27" t="s">
        <v>468</v>
      </c>
      <c r="C68">
        <f t="shared" si="21"/>
        <v>28</v>
      </c>
      <c r="D68">
        <f t="shared" si="22"/>
        <v>66</v>
      </c>
      <c r="E68">
        <f t="shared" si="23"/>
        <v>57</v>
      </c>
      <c r="F68">
        <f t="shared" si="24"/>
        <v>44</v>
      </c>
      <c r="G68">
        <f t="shared" si="25"/>
        <v>24</v>
      </c>
      <c r="H68">
        <f t="shared" si="26"/>
        <v>66</v>
      </c>
      <c r="I68" s="1">
        <f t="shared" si="27"/>
        <v>153</v>
      </c>
      <c r="J68" s="1"/>
      <c r="K68">
        <f>SUMIF('Ssx-Men'!$C$4:$C$45,+MenOverall!B68,'Ssx-Men'!$B$4:$B$45)</f>
        <v>28</v>
      </c>
      <c r="L68">
        <f>SUMIF('Invicta-Men'!$C$4:$C$68,+MenOverall!B68,'Invicta-Men'!$B$4:$B$68)</f>
        <v>0</v>
      </c>
      <c r="M68">
        <f>SUMIF('Bton-Men'!$C$4:$C$59,+MenOverall!B68,'Bton-Men'!$B$4:$B$59)</f>
        <v>0</v>
      </c>
      <c r="N68">
        <f>SUMIF('Bxly-Men'!$C$4:$C$46,+MenOverall!B68,'Bxly-Men'!$B$4:$B$46)</f>
        <v>0</v>
      </c>
      <c r="O68">
        <f>SUMIF('Chi-Men'!$C$4:$C$59,+MenOverall!B68,'Chi-Men'!$B$4:$B$59)</f>
        <v>24</v>
      </c>
    </row>
    <row r="69" spans="1:15" x14ac:dyDescent="0.25">
      <c r="A69" s="1"/>
      <c r="B69" s="27" t="s">
        <v>476</v>
      </c>
      <c r="C69">
        <f t="shared" si="21"/>
        <v>36</v>
      </c>
      <c r="D69">
        <f t="shared" si="22"/>
        <v>66</v>
      </c>
      <c r="E69">
        <f t="shared" si="23"/>
        <v>52</v>
      </c>
      <c r="F69">
        <f t="shared" si="24"/>
        <v>44</v>
      </c>
      <c r="G69">
        <f t="shared" si="25"/>
        <v>35</v>
      </c>
      <c r="H69">
        <f t="shared" si="26"/>
        <v>66</v>
      </c>
      <c r="I69" s="1">
        <f t="shared" si="27"/>
        <v>167</v>
      </c>
      <c r="J69" s="1"/>
      <c r="K69">
        <f>SUMIF('Ssx-Men'!$C$4:$C$45,+MenOverall!B69,'Ssx-Men'!$B$4:$B$45)</f>
        <v>36</v>
      </c>
      <c r="L69">
        <f>SUMIF('Invicta-Men'!$C$4:$C$68,+MenOverall!B69,'Invicta-Men'!$B$4:$B$68)</f>
        <v>0</v>
      </c>
      <c r="M69">
        <f>SUMIF('Bton-Men'!$C$4:$C$59,+MenOverall!B69,'Bton-Men'!$B$4:$B$59)</f>
        <v>52</v>
      </c>
      <c r="N69">
        <f>SUMIF('Bxly-Men'!$C$4:$C$46,+MenOverall!B69,'Bxly-Men'!$B$4:$B$46)</f>
        <v>0</v>
      </c>
      <c r="O69">
        <f>SUMIF('Chi-Men'!$C$4:$C$59,+MenOverall!B69,'Chi-Men'!$B$4:$B$59)</f>
        <v>35</v>
      </c>
    </row>
    <row r="70" spans="1:15" x14ac:dyDescent="0.25">
      <c r="A70" s="3"/>
      <c r="B70" s="6" t="s">
        <v>365</v>
      </c>
      <c r="C70">
        <f t="shared" si="21"/>
        <v>43</v>
      </c>
      <c r="D70">
        <f t="shared" si="22"/>
        <v>23</v>
      </c>
      <c r="E70">
        <f t="shared" si="23"/>
        <v>57</v>
      </c>
      <c r="F70">
        <f t="shared" si="24"/>
        <v>44</v>
      </c>
      <c r="G70">
        <f t="shared" si="25"/>
        <v>45</v>
      </c>
      <c r="H70">
        <f t="shared" si="26"/>
        <v>57</v>
      </c>
      <c r="I70" s="1">
        <f t="shared" si="27"/>
        <v>155</v>
      </c>
      <c r="J70" s="1"/>
      <c r="K70">
        <f>SUMIF('Ssx-Men'!$C$4:$C$45,+MenOverall!B70,'Ssx-Men'!$B$4:$B$45)</f>
        <v>0</v>
      </c>
      <c r="L70">
        <f>SUMIF('Invicta-Men'!$C$4:$C$68,+MenOverall!B70,'Invicta-Men'!$B$4:$B$68)</f>
        <v>23</v>
      </c>
      <c r="M70">
        <f>SUMIF('Bton-Men'!$C$4:$C$59,+MenOverall!B70,'Bton-Men'!$B$4:$B$59)</f>
        <v>0</v>
      </c>
      <c r="N70">
        <f>SUMIF('Bxly-Men'!$C$4:$C$46,+MenOverall!B70,'Bxly-Men'!$B$4:$B$46)</f>
        <v>0</v>
      </c>
      <c r="O70">
        <f>SUMIF('Chi-Men'!$C$4:$C$59,+MenOverall!B70,'Chi-Men'!$B$4:$B$59)</f>
        <v>0</v>
      </c>
    </row>
    <row r="71" spans="1:15" x14ac:dyDescent="0.25">
      <c r="A71" s="3"/>
      <c r="B71" s="6" t="s">
        <v>740</v>
      </c>
      <c r="C71">
        <f t="shared" si="21"/>
        <v>43</v>
      </c>
      <c r="D71">
        <f t="shared" si="22"/>
        <v>66</v>
      </c>
      <c r="E71">
        <f t="shared" si="23"/>
        <v>57</v>
      </c>
      <c r="F71">
        <f t="shared" si="24"/>
        <v>44</v>
      </c>
      <c r="G71">
        <f t="shared" si="25"/>
        <v>19</v>
      </c>
      <c r="H71">
        <f t="shared" si="26"/>
        <v>66</v>
      </c>
      <c r="I71" s="1">
        <f t="shared" si="27"/>
        <v>163</v>
      </c>
      <c r="J71" s="1"/>
      <c r="K71">
        <f>SUMIF('Ssx-Men'!$C$4:$C$45,+MenOverall!B71,'Ssx-Men'!$B$4:$B$45)</f>
        <v>0</v>
      </c>
      <c r="L71">
        <f>SUMIF('Invicta-Men'!$C$4:$C$68,+MenOverall!B71,'Invicta-Men'!$B$4:$B$68)</f>
        <v>0</v>
      </c>
      <c r="M71">
        <f>SUMIF('Bton-Men'!$C$4:$C$59,+MenOverall!B71,'Bton-Men'!$B$4:$B$59)</f>
        <v>0</v>
      </c>
      <c r="N71">
        <f>SUMIF('Bxly-Men'!$C$4:$C$46,+MenOverall!B71,'Bxly-Men'!$B$4:$B$46)</f>
        <v>0</v>
      </c>
      <c r="O71">
        <f>SUMIF('Chi-Men'!$C$4:$C$59,+MenOverall!B71,'Chi-Men'!$B$4:$B$59)</f>
        <v>19</v>
      </c>
    </row>
    <row r="72" spans="1:15" x14ac:dyDescent="0.25">
      <c r="A72" s="3"/>
      <c r="B72" s="6" t="s">
        <v>741</v>
      </c>
      <c r="C72">
        <f t="shared" si="21"/>
        <v>43</v>
      </c>
      <c r="D72">
        <f t="shared" si="22"/>
        <v>66</v>
      </c>
      <c r="E72">
        <f t="shared" si="23"/>
        <v>57</v>
      </c>
      <c r="F72">
        <f t="shared" si="24"/>
        <v>44</v>
      </c>
      <c r="G72">
        <f t="shared" si="25"/>
        <v>36</v>
      </c>
      <c r="H72">
        <f t="shared" si="26"/>
        <v>66</v>
      </c>
      <c r="I72" s="1">
        <f t="shared" si="27"/>
        <v>180</v>
      </c>
      <c r="J72" s="1"/>
      <c r="K72">
        <f>SUMIF('Ssx-Men'!$C$4:$C$45,+MenOverall!B72,'Ssx-Men'!$B$4:$B$45)</f>
        <v>0</v>
      </c>
      <c r="L72">
        <f>SUMIF('Invicta-Men'!$C$4:$C$68,+MenOverall!B72,'Invicta-Men'!$B$4:$B$68)</f>
        <v>0</v>
      </c>
      <c r="M72">
        <f>SUMIF('Bton-Men'!$C$4:$C$59,+MenOverall!B72,'Bton-Men'!$B$4:$B$59)</f>
        <v>0</v>
      </c>
      <c r="N72">
        <f>SUMIF('Bxly-Men'!$C$4:$C$46,+MenOverall!B72,'Bxly-Men'!$B$4:$B$46)</f>
        <v>0</v>
      </c>
      <c r="O72">
        <f>SUMIF('Chi-Men'!$C$4:$C$59,+MenOverall!B72,'Chi-Men'!$B$4:$B$59)</f>
        <v>36</v>
      </c>
    </row>
    <row r="73" spans="1:15" x14ac:dyDescent="0.25">
      <c r="A73" s="1"/>
      <c r="B73" s="27" t="s">
        <v>243</v>
      </c>
      <c r="C73">
        <f t="shared" si="21"/>
        <v>1</v>
      </c>
      <c r="D73">
        <f t="shared" si="22"/>
        <v>12</v>
      </c>
      <c r="E73">
        <f t="shared" si="23"/>
        <v>9</v>
      </c>
      <c r="F73">
        <f t="shared" si="24"/>
        <v>10</v>
      </c>
      <c r="G73">
        <f t="shared" si="25"/>
        <v>3</v>
      </c>
      <c r="H73">
        <f t="shared" si="26"/>
        <v>12</v>
      </c>
      <c r="I73" s="1">
        <f t="shared" si="27"/>
        <v>23</v>
      </c>
      <c r="J73" s="1"/>
      <c r="K73">
        <f>SUMIF('Ssx-Men'!$C$4:$C$45,+MenOverall!B73,'Ssx-Men'!$B$4:$B$45)</f>
        <v>1</v>
      </c>
      <c r="L73">
        <f>SUMIF('Invicta-Men'!$C$4:$C$68,+MenOverall!B73,'Invicta-Men'!$B$4:$B$68)</f>
        <v>12</v>
      </c>
      <c r="M73">
        <f>SUMIF('Bton-Men'!$C$4:$C$59,+MenOverall!B73,'Bton-Men'!$B$4:$B$59)</f>
        <v>9</v>
      </c>
      <c r="N73">
        <f>SUMIF('Bxly-Men'!$C$4:$C$46,+MenOverall!B73,'Bxly-Men'!$B$4:$B$46)</f>
        <v>10</v>
      </c>
      <c r="O73">
        <f>SUMIF('Chi-Men'!$C$4:$C$59,+MenOverall!B73,'Chi-Men'!$B$4:$B$59)</f>
        <v>3</v>
      </c>
    </row>
    <row r="74" spans="1:15" x14ac:dyDescent="0.25">
      <c r="A74" s="1"/>
      <c r="B74" s="6" t="s">
        <v>742</v>
      </c>
      <c r="C74">
        <f t="shared" si="21"/>
        <v>43</v>
      </c>
      <c r="D74">
        <f t="shared" si="22"/>
        <v>66</v>
      </c>
      <c r="E74">
        <f t="shared" si="23"/>
        <v>57</v>
      </c>
      <c r="F74">
        <f t="shared" si="24"/>
        <v>44</v>
      </c>
      <c r="G74">
        <f t="shared" si="25"/>
        <v>46</v>
      </c>
      <c r="H74">
        <f t="shared" si="26"/>
        <v>66</v>
      </c>
      <c r="I74" s="1">
        <f t="shared" si="27"/>
        <v>190</v>
      </c>
      <c r="J74" s="1"/>
      <c r="K74">
        <f>SUMIF('Ssx-Men'!$C$4:$C$45,+MenOverall!B74,'Ssx-Men'!$B$4:$B$45)</f>
        <v>0</v>
      </c>
      <c r="L74">
        <f>SUMIF('Invicta-Men'!$C$4:$C$68,+MenOverall!B74,'Invicta-Men'!$B$4:$B$68)</f>
        <v>0</v>
      </c>
      <c r="M74">
        <f>SUMIF('Bton-Men'!$C$4:$C$59,+MenOverall!B74,'Bton-Men'!$B$4:$B$59)</f>
        <v>0</v>
      </c>
      <c r="N74">
        <f>SUMIF('Bxly-Men'!$C$4:$C$46,+MenOverall!B74,'Bxly-Men'!$B$4:$B$46)</f>
        <v>0</v>
      </c>
      <c r="O74">
        <f>SUMIF('Chi-Men'!$C$4:$C$59,+MenOverall!B74,'Chi-Men'!$B$4:$B$59)</f>
        <v>46</v>
      </c>
    </row>
    <row r="75" spans="1:15" x14ac:dyDescent="0.25">
      <c r="A75" s="1"/>
      <c r="B75" s="28" t="s">
        <v>620</v>
      </c>
      <c r="C75">
        <f t="shared" si="21"/>
        <v>43</v>
      </c>
      <c r="D75">
        <f t="shared" si="22"/>
        <v>66</v>
      </c>
      <c r="E75">
        <f t="shared" si="23"/>
        <v>57</v>
      </c>
      <c r="F75">
        <f t="shared" si="24"/>
        <v>33</v>
      </c>
      <c r="G75">
        <f t="shared" si="25"/>
        <v>45</v>
      </c>
      <c r="H75">
        <f t="shared" si="26"/>
        <v>66</v>
      </c>
      <c r="I75" s="1">
        <f t="shared" si="27"/>
        <v>178</v>
      </c>
      <c r="J75" s="1"/>
      <c r="K75">
        <f>SUMIF('Ssx-Men'!$C$4:$C$45,+MenOverall!B75,'Ssx-Men'!$B$4:$B$45)</f>
        <v>0</v>
      </c>
      <c r="L75">
        <f>SUMIF('Invicta-Men'!$C$4:$C$68,+MenOverall!B75,'Invicta-Men'!$B$4:$B$68)</f>
        <v>0</v>
      </c>
      <c r="M75">
        <f>SUMIF('Bton-Men'!$C$4:$C$59,+MenOverall!B75,'Bton-Men'!$B$4:$B$59)</f>
        <v>0</v>
      </c>
      <c r="N75">
        <f>SUMIF('Bxly-Men'!$C$4:$C$46,+MenOverall!B75,'Bxly-Men'!$B$4:$B$46)</f>
        <v>33</v>
      </c>
      <c r="O75">
        <f>SUMIF('Chi-Men'!$C$4:$C$59,+MenOverall!B75,'Chi-Men'!$B$4:$B$59)</f>
        <v>0</v>
      </c>
    </row>
    <row r="76" spans="1:15" x14ac:dyDescent="0.25">
      <c r="A76" s="1"/>
      <c r="B76" s="27" t="s">
        <v>481</v>
      </c>
      <c r="C76">
        <f t="shared" si="21"/>
        <v>41</v>
      </c>
      <c r="D76">
        <f t="shared" si="22"/>
        <v>66</v>
      </c>
      <c r="E76">
        <f t="shared" si="23"/>
        <v>57</v>
      </c>
      <c r="F76">
        <f t="shared" si="24"/>
        <v>44</v>
      </c>
      <c r="G76">
        <f t="shared" si="25"/>
        <v>45</v>
      </c>
      <c r="H76">
        <f t="shared" si="26"/>
        <v>66</v>
      </c>
      <c r="I76" s="1">
        <f t="shared" si="27"/>
        <v>187</v>
      </c>
      <c r="J76" s="1"/>
      <c r="K76">
        <f>SUMIF('Ssx-Men'!$C$4:$C$45,+MenOverall!B76,'Ssx-Men'!$B$4:$B$45)</f>
        <v>41</v>
      </c>
      <c r="L76">
        <f>SUMIF('Invicta-Men'!$C$4:$C$68,+MenOverall!B76,'Invicta-Men'!$B$4:$B$68)</f>
        <v>0</v>
      </c>
      <c r="M76">
        <f>SUMIF('Bton-Men'!$C$4:$C$59,+MenOverall!B76,'Bton-Men'!$B$4:$B$59)</f>
        <v>0</v>
      </c>
      <c r="N76">
        <f>SUMIF('Bxly-Men'!$C$4:$C$46,+MenOverall!B76,'Bxly-Men'!$B$4:$B$46)</f>
        <v>0</v>
      </c>
      <c r="O76">
        <f>SUMIF('Chi-Men'!$C$4:$C$59,+MenOverall!B76,'Chi-Men'!$B$4:$B$59)</f>
        <v>0</v>
      </c>
    </row>
    <row r="77" spans="1:15" x14ac:dyDescent="0.25">
      <c r="A77" s="1"/>
      <c r="B77" s="27" t="s">
        <v>802</v>
      </c>
      <c r="C77">
        <f t="shared" si="21"/>
        <v>43</v>
      </c>
      <c r="D77">
        <f t="shared" si="22"/>
        <v>66</v>
      </c>
      <c r="E77">
        <f t="shared" si="23"/>
        <v>57</v>
      </c>
      <c r="F77">
        <f t="shared" si="24"/>
        <v>44</v>
      </c>
      <c r="G77">
        <f t="shared" si="25"/>
        <v>40</v>
      </c>
      <c r="H77">
        <f t="shared" si="26"/>
        <v>66</v>
      </c>
      <c r="I77" s="1">
        <f t="shared" si="27"/>
        <v>184</v>
      </c>
      <c r="J77" s="1"/>
      <c r="K77">
        <f>SUMIF('Ssx-Men'!$C$4:$C$45,+MenOverall!B77,'Ssx-Men'!$B$4:$B$45)</f>
        <v>0</v>
      </c>
      <c r="L77">
        <f>SUMIF('Invicta-Men'!$C$4:$C$68,+MenOverall!B77,'Invicta-Men'!$B$4:$B$68)</f>
        <v>0</v>
      </c>
      <c r="M77">
        <f>SUMIF('Bton-Men'!$C$4:$C$59,+MenOverall!B77,'Bton-Men'!$B$4:$B$59)</f>
        <v>0</v>
      </c>
      <c r="N77">
        <f>SUMIF('Bxly-Men'!$C$4:$C$46,+MenOverall!B77,'Bxly-Men'!$B$4:$B$46)</f>
        <v>0</v>
      </c>
      <c r="O77">
        <f>SUMIF('Chi-Men'!$C$4:$C$59,+MenOverall!B77,'Chi-Men'!$B$4:$B$59)</f>
        <v>40</v>
      </c>
    </row>
    <row r="78" spans="1:15" x14ac:dyDescent="0.25">
      <c r="A78" s="1"/>
      <c r="B78" s="27" t="s">
        <v>442</v>
      </c>
      <c r="C78">
        <f t="shared" si="21"/>
        <v>2</v>
      </c>
      <c r="D78">
        <f t="shared" si="22"/>
        <v>66</v>
      </c>
      <c r="E78">
        <f t="shared" si="23"/>
        <v>57</v>
      </c>
      <c r="F78">
        <f t="shared" si="24"/>
        <v>44</v>
      </c>
      <c r="G78">
        <f t="shared" si="25"/>
        <v>45</v>
      </c>
      <c r="H78">
        <f t="shared" si="26"/>
        <v>66</v>
      </c>
      <c r="I78" s="1">
        <f t="shared" si="27"/>
        <v>148</v>
      </c>
      <c r="J78" s="1"/>
      <c r="K78">
        <f>SUMIF('Ssx-Men'!$C$4:$C$45,+MenOverall!B78,'Ssx-Men'!$B$4:$B$45)</f>
        <v>2</v>
      </c>
      <c r="L78">
        <f>SUMIF('Invicta-Men'!$C$4:$C$68,+MenOverall!B78,'Invicta-Men'!$B$4:$B$68)</f>
        <v>0</v>
      </c>
      <c r="M78">
        <f>SUMIF('Bton-Men'!$C$4:$C$59,+MenOverall!B78,'Bton-Men'!$B$4:$B$59)</f>
        <v>0</v>
      </c>
      <c r="N78">
        <f>SUMIF('Bxly-Men'!$C$4:$C$46,+MenOverall!B78,'Bxly-Men'!$B$4:$B$46)</f>
        <v>0</v>
      </c>
      <c r="O78">
        <f>SUMIF('Chi-Men'!$C$4:$C$59,+MenOverall!B78,'Chi-Men'!$B$4:$B$59)</f>
        <v>0</v>
      </c>
    </row>
    <row r="79" spans="1:15" x14ac:dyDescent="0.25">
      <c r="A79" s="1"/>
      <c r="B79" s="6" t="s">
        <v>743</v>
      </c>
      <c r="C79">
        <f t="shared" si="21"/>
        <v>43</v>
      </c>
      <c r="D79">
        <f t="shared" si="22"/>
        <v>66</v>
      </c>
      <c r="E79">
        <f t="shared" si="23"/>
        <v>57</v>
      </c>
      <c r="F79">
        <f t="shared" si="24"/>
        <v>44</v>
      </c>
      <c r="G79">
        <f t="shared" si="25"/>
        <v>47</v>
      </c>
      <c r="H79">
        <f t="shared" si="26"/>
        <v>66</v>
      </c>
      <c r="I79" s="1">
        <f t="shared" si="27"/>
        <v>191</v>
      </c>
      <c r="J79" s="1"/>
      <c r="K79">
        <f>SUMIF('Ssx-Men'!$C$4:$C$45,+MenOverall!B79,'Ssx-Men'!$B$4:$B$45)</f>
        <v>0</v>
      </c>
      <c r="L79">
        <f>SUMIF('Invicta-Men'!$C$4:$C$68,+MenOverall!B79,'Invicta-Men'!$B$4:$B$68)</f>
        <v>0</v>
      </c>
      <c r="M79">
        <f>SUMIF('Bton-Men'!$C$4:$C$59,+MenOverall!B79,'Bton-Men'!$B$4:$B$59)</f>
        <v>0</v>
      </c>
      <c r="N79">
        <f>SUMIF('Bxly-Men'!$C$4:$C$46,+MenOverall!B79,'Bxly-Men'!$B$4:$B$46)</f>
        <v>0</v>
      </c>
      <c r="O79">
        <f>SUMIF('Chi-Men'!$C$4:$C$59,+MenOverall!B79,'Chi-Men'!$B$4:$B$59)</f>
        <v>47</v>
      </c>
    </row>
    <row r="80" spans="1:15" x14ac:dyDescent="0.25">
      <c r="A80" s="1"/>
      <c r="B80" s="28" t="s">
        <v>615</v>
      </c>
      <c r="C80">
        <f t="shared" ref="C80:C143" si="28">IF(K80&gt;0,+K80,43)</f>
        <v>43</v>
      </c>
      <c r="D80">
        <f t="shared" ref="D80:D143" si="29">IF(L80&gt;0,+L80,66)</f>
        <v>66</v>
      </c>
      <c r="E80">
        <f t="shared" ref="E80:E143" si="30">IF(M80&gt;0,+M80,57)</f>
        <v>57</v>
      </c>
      <c r="F80">
        <f t="shared" ref="F80:F143" si="31">IF(N80&gt;0,+N80,44)</f>
        <v>22</v>
      </c>
      <c r="G80">
        <f t="shared" ref="G80:G143" si="32">IF(O80&gt;0,+O80,45)</f>
        <v>21</v>
      </c>
      <c r="H80">
        <f t="shared" ref="H80:H143" si="33">MAX(C80:G80)</f>
        <v>66</v>
      </c>
      <c r="I80" s="1">
        <f t="shared" ref="I80:I143" si="34">SUM(C80:G80)-H80</f>
        <v>143</v>
      </c>
      <c r="J80" s="1"/>
      <c r="K80">
        <f>SUMIF('Ssx-Men'!$C$4:$C$45,+MenOverall!B80,'Ssx-Men'!$B$4:$B$45)</f>
        <v>0</v>
      </c>
      <c r="L80">
        <f>SUMIF('Invicta-Men'!$C$4:$C$68,+MenOverall!B80,'Invicta-Men'!$B$4:$B$68)</f>
        <v>0</v>
      </c>
      <c r="M80">
        <f>SUMIF('Bton-Men'!$C$4:$C$59,+MenOverall!B80,'Bton-Men'!$B$4:$B$59)</f>
        <v>0</v>
      </c>
      <c r="N80">
        <f>SUMIF('Bxly-Men'!$C$4:$C$46,+MenOverall!B80,'Bxly-Men'!$B$4:$B$46)</f>
        <v>22</v>
      </c>
      <c r="O80">
        <f>SUMIF('Chi-Men'!$C$4:$C$59,+MenOverall!B80,'Chi-Men'!$B$4:$B$59)</f>
        <v>21</v>
      </c>
    </row>
    <row r="81" spans="1:15" x14ac:dyDescent="0.25">
      <c r="A81" s="1"/>
      <c r="B81" s="6" t="s">
        <v>744</v>
      </c>
      <c r="C81">
        <f t="shared" si="28"/>
        <v>43</v>
      </c>
      <c r="D81">
        <f t="shared" si="29"/>
        <v>66</v>
      </c>
      <c r="E81">
        <f t="shared" si="30"/>
        <v>57</v>
      </c>
      <c r="F81">
        <f t="shared" si="31"/>
        <v>44</v>
      </c>
      <c r="G81">
        <f t="shared" si="32"/>
        <v>20</v>
      </c>
      <c r="H81">
        <f t="shared" si="33"/>
        <v>66</v>
      </c>
      <c r="I81" s="1">
        <f t="shared" si="34"/>
        <v>164</v>
      </c>
      <c r="J81" s="1"/>
      <c r="K81">
        <f>SUMIF('Ssx-Men'!$C$4:$C$45,+MenOverall!B81,'Ssx-Men'!$B$4:$B$45)</f>
        <v>0</v>
      </c>
      <c r="L81">
        <f>SUMIF('Invicta-Men'!$C$4:$C$68,+MenOverall!B81,'Invicta-Men'!$B$4:$B$68)</f>
        <v>0</v>
      </c>
      <c r="M81">
        <f>SUMIF('Bton-Men'!$C$4:$C$59,+MenOverall!B81,'Bton-Men'!$B$4:$B$59)</f>
        <v>0</v>
      </c>
      <c r="N81">
        <f>SUMIF('Bxly-Men'!$C$4:$C$46,+MenOverall!B81,'Bxly-Men'!$B$4:$B$46)</f>
        <v>0</v>
      </c>
      <c r="O81">
        <f>SUMIF('Chi-Men'!$C$4:$C$59,+MenOverall!B81,'Chi-Men'!$B$4:$B$59)</f>
        <v>20</v>
      </c>
    </row>
    <row r="82" spans="1:15" x14ac:dyDescent="0.25">
      <c r="A82" s="1"/>
      <c r="B82" s="27" t="s">
        <v>499</v>
      </c>
      <c r="C82">
        <f t="shared" si="28"/>
        <v>43</v>
      </c>
      <c r="D82">
        <f t="shared" si="29"/>
        <v>66</v>
      </c>
      <c r="E82">
        <f t="shared" si="30"/>
        <v>21</v>
      </c>
      <c r="F82">
        <f t="shared" si="31"/>
        <v>44</v>
      </c>
      <c r="G82">
        <f t="shared" si="32"/>
        <v>45</v>
      </c>
      <c r="H82">
        <f t="shared" si="33"/>
        <v>66</v>
      </c>
      <c r="I82" s="1">
        <f t="shared" si="34"/>
        <v>153</v>
      </c>
      <c r="J82" s="1"/>
      <c r="K82">
        <f>SUMIF('Ssx-Men'!$C$4:$C$45,+MenOverall!B82,'Ssx-Men'!$B$4:$B$45)</f>
        <v>0</v>
      </c>
      <c r="L82">
        <f>SUMIF('Invicta-Men'!$C$4:$C$68,+MenOverall!B82,'Invicta-Men'!$B$4:$B$68)</f>
        <v>0</v>
      </c>
      <c r="M82">
        <f>SUMIF('Bton-Men'!$C$4:$C$59,+MenOverall!B82,'Bton-Men'!$B$4:$B$59)</f>
        <v>21</v>
      </c>
      <c r="N82">
        <f>SUMIF('Bxly-Men'!$C$4:$C$46,+MenOverall!B82,'Bxly-Men'!$B$4:$B$46)</f>
        <v>0</v>
      </c>
      <c r="O82">
        <f>SUMIF('Chi-Men'!$C$4:$C$59,+MenOverall!B82,'Chi-Men'!$B$4:$B$59)</f>
        <v>0</v>
      </c>
    </row>
    <row r="83" spans="1:15" x14ac:dyDescent="0.25">
      <c r="A83" s="1"/>
      <c r="B83" s="28" t="s">
        <v>617</v>
      </c>
      <c r="C83">
        <f t="shared" si="28"/>
        <v>43</v>
      </c>
      <c r="D83">
        <f t="shared" si="29"/>
        <v>66</v>
      </c>
      <c r="E83">
        <f t="shared" si="30"/>
        <v>57</v>
      </c>
      <c r="F83">
        <f t="shared" si="31"/>
        <v>26</v>
      </c>
      <c r="G83">
        <f t="shared" si="32"/>
        <v>45</v>
      </c>
      <c r="H83">
        <f t="shared" si="33"/>
        <v>66</v>
      </c>
      <c r="I83" s="1">
        <f t="shared" si="34"/>
        <v>171</v>
      </c>
      <c r="J83" s="1"/>
      <c r="K83">
        <f>SUMIF('Ssx-Men'!$C$4:$C$45,+MenOverall!B83,'Ssx-Men'!$B$4:$B$45)</f>
        <v>0</v>
      </c>
      <c r="L83">
        <f>SUMIF('Invicta-Men'!$C$4:$C$68,+MenOverall!B83,'Invicta-Men'!$B$4:$B$68)</f>
        <v>0</v>
      </c>
      <c r="M83">
        <f>SUMIF('Bton-Men'!$C$4:$C$59,+MenOverall!B83,'Bton-Men'!$B$4:$B$59)</f>
        <v>0</v>
      </c>
      <c r="N83">
        <f>SUMIF('Bxly-Men'!$C$4:$C$46,+MenOverall!B83,'Bxly-Men'!$B$4:$B$46)</f>
        <v>26</v>
      </c>
      <c r="O83">
        <f>SUMIF('Chi-Men'!$C$4:$C$59,+MenOverall!B83,'Chi-Men'!$B$4:$B$59)</f>
        <v>0</v>
      </c>
    </row>
    <row r="84" spans="1:15" x14ac:dyDescent="0.25">
      <c r="A84" s="3"/>
      <c r="B84" s="6" t="s">
        <v>390</v>
      </c>
      <c r="C84">
        <f t="shared" si="28"/>
        <v>43</v>
      </c>
      <c r="D84">
        <f t="shared" si="29"/>
        <v>49</v>
      </c>
      <c r="E84">
        <f t="shared" si="30"/>
        <v>57</v>
      </c>
      <c r="F84">
        <f t="shared" si="31"/>
        <v>44</v>
      </c>
      <c r="G84">
        <f t="shared" si="32"/>
        <v>45</v>
      </c>
      <c r="H84">
        <f t="shared" si="33"/>
        <v>57</v>
      </c>
      <c r="I84" s="1">
        <f t="shared" si="34"/>
        <v>181</v>
      </c>
      <c r="J84" s="1"/>
      <c r="K84">
        <f>SUMIF('Ssx-Men'!$C$4:$C$45,+MenOverall!B84,'Ssx-Men'!$B$4:$B$45)</f>
        <v>0</v>
      </c>
      <c r="L84">
        <f>SUMIF('Invicta-Men'!$C$4:$C$68,+MenOverall!B84,'Invicta-Men'!$B$4:$B$68)</f>
        <v>49</v>
      </c>
      <c r="M84">
        <f>SUMIF('Bton-Men'!$C$4:$C$59,+MenOverall!B84,'Bton-Men'!$B$4:$B$59)</f>
        <v>0</v>
      </c>
      <c r="N84">
        <f>SUMIF('Bxly-Men'!$C$4:$C$46,+MenOverall!B84,'Bxly-Men'!$B$4:$B$46)</f>
        <v>0</v>
      </c>
      <c r="O84">
        <f>SUMIF('Chi-Men'!$C$4:$C$59,+MenOverall!B84,'Chi-Men'!$B$4:$B$59)</f>
        <v>0</v>
      </c>
    </row>
    <row r="85" spans="1:15" x14ac:dyDescent="0.25">
      <c r="A85" s="1"/>
      <c r="B85" s="27" t="s">
        <v>475</v>
      </c>
      <c r="C85">
        <f t="shared" si="28"/>
        <v>35</v>
      </c>
      <c r="D85">
        <f t="shared" si="29"/>
        <v>66</v>
      </c>
      <c r="E85">
        <f t="shared" si="30"/>
        <v>54</v>
      </c>
      <c r="F85">
        <f t="shared" si="31"/>
        <v>44</v>
      </c>
      <c r="G85">
        <f t="shared" si="32"/>
        <v>45</v>
      </c>
      <c r="H85">
        <f t="shared" si="33"/>
        <v>66</v>
      </c>
      <c r="I85" s="1">
        <f t="shared" si="34"/>
        <v>178</v>
      </c>
      <c r="J85" s="1"/>
      <c r="K85">
        <f>SUMIF('Ssx-Men'!$C$4:$C$45,+MenOverall!B85,'Ssx-Men'!$B$4:$B$45)</f>
        <v>35</v>
      </c>
      <c r="L85">
        <f>SUMIF('Invicta-Men'!$C$4:$C$68,+MenOverall!B85,'Invicta-Men'!$B$4:$B$68)</f>
        <v>0</v>
      </c>
      <c r="M85">
        <f>SUMIF('Bton-Men'!$C$4:$C$59,+MenOverall!B85,'Bton-Men'!$B$4:$B$59)</f>
        <v>54</v>
      </c>
      <c r="N85">
        <f>SUMIF('Bxly-Men'!$C$4:$C$46,+MenOverall!B85,'Bxly-Men'!$B$4:$B$46)</f>
        <v>0</v>
      </c>
      <c r="O85">
        <f>SUMIF('Chi-Men'!$C$4:$C$59,+MenOverall!B85,'Chi-Men'!$B$4:$B$59)</f>
        <v>0</v>
      </c>
    </row>
    <row r="86" spans="1:15" x14ac:dyDescent="0.25">
      <c r="A86" s="1"/>
      <c r="B86" s="27" t="s">
        <v>465</v>
      </c>
      <c r="C86">
        <f t="shared" si="28"/>
        <v>25</v>
      </c>
      <c r="D86">
        <f t="shared" si="29"/>
        <v>66</v>
      </c>
      <c r="E86">
        <f t="shared" si="30"/>
        <v>57</v>
      </c>
      <c r="F86">
        <f t="shared" si="31"/>
        <v>44</v>
      </c>
      <c r="G86">
        <f t="shared" si="32"/>
        <v>45</v>
      </c>
      <c r="H86">
        <f t="shared" si="33"/>
        <v>66</v>
      </c>
      <c r="I86" s="1">
        <f t="shared" si="34"/>
        <v>171</v>
      </c>
      <c r="J86" s="1"/>
      <c r="K86">
        <f>SUMIF('Ssx-Men'!$C$4:$C$45,+MenOverall!B86,'Ssx-Men'!$B$4:$B$45)</f>
        <v>25</v>
      </c>
      <c r="L86">
        <f>SUMIF('Invicta-Men'!$C$4:$C$68,+MenOverall!B86,'Invicta-Men'!$B$4:$B$68)</f>
        <v>0</v>
      </c>
      <c r="M86">
        <f>SUMIF('Bton-Men'!$C$4:$C$59,+MenOverall!B86,'Bton-Men'!$B$4:$B$59)</f>
        <v>0</v>
      </c>
      <c r="N86">
        <f>SUMIF('Bxly-Men'!$C$4:$C$46,+MenOverall!B86,'Bxly-Men'!$B$4:$B$46)</f>
        <v>0</v>
      </c>
      <c r="O86">
        <f>SUMIF('Chi-Men'!$C$4:$C$59,+MenOverall!B86,'Chi-Men'!$B$4:$B$59)</f>
        <v>0</v>
      </c>
    </row>
    <row r="87" spans="1:15" x14ac:dyDescent="0.25">
      <c r="A87" s="3"/>
      <c r="B87" s="6" t="s">
        <v>360</v>
      </c>
      <c r="C87">
        <f t="shared" si="28"/>
        <v>43</v>
      </c>
      <c r="D87">
        <f t="shared" si="29"/>
        <v>16</v>
      </c>
      <c r="E87">
        <f t="shared" si="30"/>
        <v>22</v>
      </c>
      <c r="F87">
        <f t="shared" si="31"/>
        <v>11</v>
      </c>
      <c r="G87">
        <f t="shared" si="32"/>
        <v>1</v>
      </c>
      <c r="H87">
        <f t="shared" si="33"/>
        <v>43</v>
      </c>
      <c r="I87" s="1">
        <f t="shared" si="34"/>
        <v>50</v>
      </c>
      <c r="J87" s="1"/>
      <c r="K87">
        <f>SUMIF('Ssx-Men'!$C$4:$C$45,+MenOverall!B87,'Ssx-Men'!$B$4:$B$45)</f>
        <v>0</v>
      </c>
      <c r="L87">
        <f>SUMIF('Invicta-Men'!$C$4:$C$68,+MenOverall!B87,'Invicta-Men'!$B$4:$B$68)</f>
        <v>16</v>
      </c>
      <c r="M87">
        <f>SUMIF('Bton-Men'!$C$4:$C$59,+MenOverall!B87,'Bton-Men'!$B$4:$B$59)</f>
        <v>22</v>
      </c>
      <c r="N87">
        <f>SUMIF('Bxly-Men'!$C$4:$C$46,+MenOverall!B87,'Bxly-Men'!$B$4:$B$46)</f>
        <v>11</v>
      </c>
      <c r="O87">
        <f>SUMIF('Chi-Men'!$C$4:$C$59,+MenOverall!B87,'Chi-Men'!$B$4:$B$59)</f>
        <v>1</v>
      </c>
    </row>
    <row r="88" spans="1:15" x14ac:dyDescent="0.25">
      <c r="A88" s="3"/>
      <c r="B88" s="6" t="s">
        <v>405</v>
      </c>
      <c r="C88">
        <f t="shared" si="28"/>
        <v>43</v>
      </c>
      <c r="D88">
        <f t="shared" si="29"/>
        <v>65</v>
      </c>
      <c r="E88">
        <f t="shared" si="30"/>
        <v>57</v>
      </c>
      <c r="F88">
        <f t="shared" si="31"/>
        <v>41</v>
      </c>
      <c r="G88">
        <f t="shared" si="32"/>
        <v>33</v>
      </c>
      <c r="H88">
        <f t="shared" si="33"/>
        <v>65</v>
      </c>
      <c r="I88" s="1">
        <f t="shared" si="34"/>
        <v>174</v>
      </c>
      <c r="J88" s="1"/>
      <c r="K88">
        <f>SUMIF('Ssx-Men'!$C$4:$C$45,+MenOverall!B88,'Ssx-Men'!$B$4:$B$45)</f>
        <v>0</v>
      </c>
      <c r="L88">
        <f>SUMIF('Invicta-Men'!$C$4:$C$68,+MenOverall!B88,'Invicta-Men'!$B$4:$B$68)</f>
        <v>65</v>
      </c>
      <c r="M88">
        <f>SUMIF('Bton-Men'!$C$4:$C$59,+MenOverall!B88,'Bton-Men'!$B$4:$B$59)</f>
        <v>0</v>
      </c>
      <c r="N88">
        <f>SUMIF('Bxly-Men'!$C$4:$C$46,+MenOverall!B88,'Bxly-Men'!$B$4:$B$46)</f>
        <v>41</v>
      </c>
      <c r="O88">
        <f>SUMIF('Chi-Men'!$C$4:$C$59,+MenOverall!B88,'Chi-Men'!$B$4:$B$59)</f>
        <v>33</v>
      </c>
    </row>
    <row r="89" spans="1:15" x14ac:dyDescent="0.25">
      <c r="A89" s="3"/>
      <c r="B89" s="6" t="s">
        <v>363</v>
      </c>
      <c r="C89">
        <f t="shared" si="28"/>
        <v>43</v>
      </c>
      <c r="D89">
        <f t="shared" si="29"/>
        <v>20</v>
      </c>
      <c r="E89">
        <f t="shared" si="30"/>
        <v>57</v>
      </c>
      <c r="F89">
        <f t="shared" si="31"/>
        <v>44</v>
      </c>
      <c r="G89">
        <f t="shared" si="32"/>
        <v>45</v>
      </c>
      <c r="H89">
        <f t="shared" si="33"/>
        <v>57</v>
      </c>
      <c r="I89" s="1">
        <f t="shared" si="34"/>
        <v>152</v>
      </c>
      <c r="J89" s="1"/>
      <c r="K89">
        <f>SUMIF('Ssx-Men'!$C$4:$C$45,+MenOverall!B89,'Ssx-Men'!$B$4:$B$45)</f>
        <v>0</v>
      </c>
      <c r="L89">
        <f>SUMIF('Invicta-Men'!$C$4:$C$68,+MenOverall!B89,'Invicta-Men'!$B$4:$B$68)</f>
        <v>20</v>
      </c>
      <c r="M89">
        <f>SUMIF('Bton-Men'!$C$4:$C$59,+MenOverall!B89,'Bton-Men'!$B$4:$B$59)</f>
        <v>0</v>
      </c>
      <c r="N89">
        <f>SUMIF('Bxly-Men'!$C$4:$C$46,+MenOverall!B89,'Bxly-Men'!$B$4:$B$46)</f>
        <v>0</v>
      </c>
      <c r="O89">
        <f>SUMIF('Chi-Men'!$C$4:$C$59,+MenOverall!B89,'Chi-Men'!$B$4:$B$59)</f>
        <v>0</v>
      </c>
    </row>
    <row r="90" spans="1:15" x14ac:dyDescent="0.25">
      <c r="A90" s="3"/>
      <c r="B90" s="27" t="s">
        <v>513</v>
      </c>
      <c r="C90">
        <f t="shared" si="28"/>
        <v>43</v>
      </c>
      <c r="D90">
        <f t="shared" si="29"/>
        <v>66</v>
      </c>
      <c r="E90">
        <f t="shared" si="30"/>
        <v>53</v>
      </c>
      <c r="F90">
        <f t="shared" si="31"/>
        <v>44</v>
      </c>
      <c r="G90">
        <f t="shared" si="32"/>
        <v>45</v>
      </c>
      <c r="H90">
        <f t="shared" si="33"/>
        <v>66</v>
      </c>
      <c r="I90" s="1">
        <f t="shared" si="34"/>
        <v>185</v>
      </c>
      <c r="J90" s="1"/>
      <c r="K90">
        <f>SUMIF('Ssx-Men'!$C$4:$C$45,+MenOverall!B90,'Ssx-Men'!$B$4:$B$45)</f>
        <v>0</v>
      </c>
      <c r="L90">
        <f>SUMIF('Invicta-Men'!$C$4:$C$68,+MenOverall!B90,'Invicta-Men'!$B$4:$B$68)</f>
        <v>0</v>
      </c>
      <c r="M90">
        <f>SUMIF('Bton-Men'!$C$4:$C$59,+MenOverall!B90,'Bton-Men'!$B$4:$B$59)</f>
        <v>53</v>
      </c>
      <c r="N90">
        <f>SUMIF('Bxly-Men'!$C$4:$C$46,+MenOverall!B90,'Bxly-Men'!$B$4:$B$46)</f>
        <v>0</v>
      </c>
      <c r="O90">
        <f>SUMIF('Chi-Men'!$C$4:$C$59,+MenOverall!B90,'Chi-Men'!$B$4:$B$59)</f>
        <v>0</v>
      </c>
    </row>
    <row r="91" spans="1:15" x14ac:dyDescent="0.25">
      <c r="A91" s="3"/>
      <c r="B91" s="27" t="s">
        <v>505</v>
      </c>
      <c r="C91">
        <f t="shared" si="28"/>
        <v>43</v>
      </c>
      <c r="D91">
        <f t="shared" si="29"/>
        <v>66</v>
      </c>
      <c r="E91">
        <f t="shared" si="30"/>
        <v>38</v>
      </c>
      <c r="F91">
        <f t="shared" si="31"/>
        <v>44</v>
      </c>
      <c r="G91">
        <f t="shared" si="32"/>
        <v>45</v>
      </c>
      <c r="H91">
        <f t="shared" si="33"/>
        <v>66</v>
      </c>
      <c r="I91" s="1">
        <f t="shared" si="34"/>
        <v>170</v>
      </c>
      <c r="J91" s="1"/>
      <c r="K91">
        <f>SUMIF('Ssx-Men'!$C$4:$C$45,+MenOverall!B91,'Ssx-Men'!$B$4:$B$45)</f>
        <v>0</v>
      </c>
      <c r="L91">
        <f>SUMIF('Invicta-Men'!$C$4:$C$68,+MenOverall!B91,'Invicta-Men'!$B$4:$B$68)</f>
        <v>0</v>
      </c>
      <c r="M91">
        <f>SUMIF('Bton-Men'!$C$4:$C$59,+MenOverall!B91,'Bton-Men'!$B$4:$B$59)</f>
        <v>38</v>
      </c>
      <c r="N91">
        <f>SUMIF('Bxly-Men'!$C$4:$C$46,+MenOverall!B91,'Bxly-Men'!$B$4:$B$46)</f>
        <v>0</v>
      </c>
      <c r="O91">
        <f>SUMIF('Chi-Men'!$C$4:$C$59,+MenOverall!B91,'Chi-Men'!$B$4:$B$59)</f>
        <v>0</v>
      </c>
    </row>
    <row r="92" spans="1:15" x14ac:dyDescent="0.25">
      <c r="A92" s="3"/>
      <c r="B92" s="6" t="s">
        <v>369</v>
      </c>
      <c r="C92">
        <f t="shared" si="28"/>
        <v>43</v>
      </c>
      <c r="D92">
        <f t="shared" si="29"/>
        <v>27</v>
      </c>
      <c r="E92">
        <f t="shared" si="30"/>
        <v>57</v>
      </c>
      <c r="F92">
        <f t="shared" si="31"/>
        <v>24</v>
      </c>
      <c r="G92">
        <f t="shared" si="32"/>
        <v>45</v>
      </c>
      <c r="H92">
        <f t="shared" si="33"/>
        <v>57</v>
      </c>
      <c r="I92" s="1">
        <f t="shared" si="34"/>
        <v>139</v>
      </c>
      <c r="J92" s="1"/>
      <c r="K92">
        <f>SUMIF('Ssx-Men'!$C$4:$C$45,+MenOverall!B92,'Ssx-Men'!$B$4:$B$45)</f>
        <v>0</v>
      </c>
      <c r="L92">
        <f>SUMIF('Invicta-Men'!$C$4:$C$68,+MenOverall!B92,'Invicta-Men'!$B$4:$B$68)</f>
        <v>27</v>
      </c>
      <c r="M92">
        <f>SUMIF('Bton-Men'!$C$4:$C$59,+MenOverall!B92,'Bton-Men'!$B$4:$B$59)</f>
        <v>0</v>
      </c>
      <c r="N92">
        <f>SUMIF('Bxly-Men'!$C$4:$C$46,+MenOverall!B92,'Bxly-Men'!$B$4:$B$46)</f>
        <v>24</v>
      </c>
      <c r="O92">
        <f>SUMIF('Chi-Men'!$C$4:$C$59,+MenOverall!B92,'Chi-Men'!$B$4:$B$59)</f>
        <v>0</v>
      </c>
    </row>
    <row r="93" spans="1:15" x14ac:dyDescent="0.25">
      <c r="A93" s="3"/>
      <c r="B93" s="6" t="s">
        <v>359</v>
      </c>
      <c r="C93">
        <f t="shared" si="28"/>
        <v>43</v>
      </c>
      <c r="D93">
        <f t="shared" si="29"/>
        <v>15</v>
      </c>
      <c r="E93">
        <f t="shared" si="30"/>
        <v>3</v>
      </c>
      <c r="F93">
        <f t="shared" si="31"/>
        <v>44</v>
      </c>
      <c r="G93">
        <f t="shared" si="32"/>
        <v>13</v>
      </c>
      <c r="H93">
        <f t="shared" si="33"/>
        <v>44</v>
      </c>
      <c r="I93" s="1">
        <f t="shared" si="34"/>
        <v>74</v>
      </c>
      <c r="J93" s="1"/>
      <c r="K93">
        <f>SUMIF('Ssx-Men'!$C$4:$C$45,+MenOverall!B93,'Ssx-Men'!$B$4:$B$45)</f>
        <v>0</v>
      </c>
      <c r="L93">
        <f>SUMIF('Invicta-Men'!$C$4:$C$68,+MenOverall!B93,'Invicta-Men'!$B$4:$B$68)</f>
        <v>15</v>
      </c>
      <c r="M93">
        <f>SUMIF('Bton-Men'!$C$4:$C$59,+MenOverall!B93,'Bton-Men'!$B$4:$B$59)</f>
        <v>3</v>
      </c>
      <c r="N93">
        <f>SUMIF('Bxly-Men'!$C$4:$C$46,+MenOverall!B93,'Bxly-Men'!$B$4:$B$46)</f>
        <v>0</v>
      </c>
      <c r="O93">
        <f>SUMIF('Chi-Men'!$C$4:$C$59,+MenOverall!B93,'Chi-Men'!$B$4:$B$59)</f>
        <v>13</v>
      </c>
    </row>
    <row r="94" spans="1:15" x14ac:dyDescent="0.25">
      <c r="A94" s="3"/>
      <c r="B94" s="6" t="s">
        <v>745</v>
      </c>
      <c r="C94">
        <f t="shared" si="28"/>
        <v>43</v>
      </c>
      <c r="D94">
        <f t="shared" si="29"/>
        <v>66</v>
      </c>
      <c r="E94">
        <f t="shared" si="30"/>
        <v>57</v>
      </c>
      <c r="F94">
        <f t="shared" si="31"/>
        <v>44</v>
      </c>
      <c r="G94">
        <f t="shared" si="32"/>
        <v>39</v>
      </c>
      <c r="H94">
        <f t="shared" si="33"/>
        <v>66</v>
      </c>
      <c r="I94" s="1">
        <f t="shared" si="34"/>
        <v>183</v>
      </c>
      <c r="J94" s="1"/>
      <c r="K94">
        <f>SUMIF('Ssx-Men'!$C$4:$C$45,+MenOverall!B94,'Ssx-Men'!$B$4:$B$45)</f>
        <v>0</v>
      </c>
      <c r="L94">
        <f>SUMIF('Invicta-Men'!$C$4:$C$68,+MenOverall!B94,'Invicta-Men'!$B$4:$B$68)</f>
        <v>0</v>
      </c>
      <c r="M94">
        <f>SUMIF('Bton-Men'!$C$4:$C$59,+MenOverall!B94,'Bton-Men'!$B$4:$B$59)</f>
        <v>0</v>
      </c>
      <c r="N94">
        <f>SUMIF('Bxly-Men'!$C$4:$C$46,+MenOverall!B94,'Bxly-Men'!$B$4:$B$46)</f>
        <v>0</v>
      </c>
      <c r="O94">
        <f>SUMIF('Chi-Men'!$C$4:$C$59,+MenOverall!B94,'Chi-Men'!$B$4:$B$59)</f>
        <v>39</v>
      </c>
    </row>
    <row r="95" spans="1:15" x14ac:dyDescent="0.25">
      <c r="A95" s="3"/>
      <c r="B95" s="6" t="s">
        <v>394</v>
      </c>
      <c r="C95">
        <f t="shared" si="28"/>
        <v>43</v>
      </c>
      <c r="D95">
        <f t="shared" si="29"/>
        <v>53</v>
      </c>
      <c r="E95">
        <f t="shared" si="30"/>
        <v>51</v>
      </c>
      <c r="F95">
        <f t="shared" si="31"/>
        <v>27</v>
      </c>
      <c r="G95">
        <f t="shared" si="32"/>
        <v>45</v>
      </c>
      <c r="H95">
        <f t="shared" si="33"/>
        <v>53</v>
      </c>
      <c r="I95" s="1">
        <f t="shared" si="34"/>
        <v>166</v>
      </c>
      <c r="J95" s="1"/>
      <c r="K95">
        <f>SUMIF('Ssx-Men'!$C$4:$C$45,+MenOverall!B95,'Ssx-Men'!$B$4:$B$45)</f>
        <v>0</v>
      </c>
      <c r="L95">
        <f>SUMIF('Invicta-Men'!$C$4:$C$68,+MenOverall!B95,'Invicta-Men'!$B$4:$B$68)</f>
        <v>53</v>
      </c>
      <c r="M95">
        <f>SUMIF('Bton-Men'!$C$4:$C$59,+MenOverall!B95,'Bton-Men'!$B$4:$B$59)</f>
        <v>51</v>
      </c>
      <c r="N95">
        <f>SUMIF('Bxly-Men'!$C$4:$C$46,+MenOverall!B95,'Bxly-Men'!$B$4:$B$46)</f>
        <v>27</v>
      </c>
      <c r="O95">
        <f>SUMIF('Chi-Men'!$C$4:$C$59,+MenOverall!B95,'Chi-Men'!$B$4:$B$59)</f>
        <v>0</v>
      </c>
    </row>
    <row r="96" spans="1:15" x14ac:dyDescent="0.25">
      <c r="A96" s="3"/>
      <c r="B96" s="6" t="s">
        <v>398</v>
      </c>
      <c r="C96">
        <f t="shared" si="28"/>
        <v>43</v>
      </c>
      <c r="D96">
        <f t="shared" si="29"/>
        <v>58</v>
      </c>
      <c r="E96">
        <f t="shared" si="30"/>
        <v>57</v>
      </c>
      <c r="F96">
        <f t="shared" si="31"/>
        <v>44</v>
      </c>
      <c r="G96">
        <f t="shared" si="32"/>
        <v>45</v>
      </c>
      <c r="H96">
        <f t="shared" si="33"/>
        <v>58</v>
      </c>
      <c r="I96" s="1">
        <f t="shared" si="34"/>
        <v>189</v>
      </c>
      <c r="J96" s="1"/>
      <c r="K96">
        <f>SUMIF('Ssx-Men'!$C$4:$C$45,+MenOverall!B96,'Ssx-Men'!$B$4:$B$45)</f>
        <v>0</v>
      </c>
      <c r="L96">
        <f>SUMIF('Invicta-Men'!$C$4:$C$68,+MenOverall!B96,'Invicta-Men'!$B$4:$B$68)</f>
        <v>58</v>
      </c>
      <c r="M96">
        <f>SUMIF('Bton-Men'!$C$4:$C$59,+MenOverall!B96,'Bton-Men'!$B$4:$B$59)</f>
        <v>0</v>
      </c>
      <c r="N96">
        <f>SUMIF('Bxly-Men'!$C$4:$C$46,+MenOverall!B96,'Bxly-Men'!$B$4:$B$46)</f>
        <v>0</v>
      </c>
      <c r="O96">
        <f>SUMIF('Chi-Men'!$C$4:$C$59,+MenOverall!B96,'Chi-Men'!$B$4:$B$59)</f>
        <v>0</v>
      </c>
    </row>
    <row r="97" spans="1:15" x14ac:dyDescent="0.25">
      <c r="A97" s="1"/>
      <c r="B97" s="27" t="s">
        <v>446</v>
      </c>
      <c r="C97">
        <f t="shared" si="28"/>
        <v>6</v>
      </c>
      <c r="D97">
        <f t="shared" si="29"/>
        <v>66</v>
      </c>
      <c r="E97">
        <f t="shared" si="30"/>
        <v>18</v>
      </c>
      <c r="F97">
        <f t="shared" si="31"/>
        <v>17</v>
      </c>
      <c r="G97">
        <f t="shared" si="32"/>
        <v>45</v>
      </c>
      <c r="H97">
        <f t="shared" si="33"/>
        <v>66</v>
      </c>
      <c r="I97" s="1">
        <f t="shared" si="34"/>
        <v>86</v>
      </c>
      <c r="J97" s="1"/>
      <c r="K97">
        <f>SUMIF('Ssx-Men'!$C$4:$C$45,+MenOverall!B97,'Ssx-Men'!$B$4:$B$45)</f>
        <v>6</v>
      </c>
      <c r="L97">
        <f>SUMIF('Invicta-Men'!$C$4:$C$68,+MenOverall!B97,'Invicta-Men'!$B$4:$B$68)</f>
        <v>0</v>
      </c>
      <c r="M97">
        <f>SUMIF('Bton-Men'!$C$4:$C$59,+MenOverall!B97,'Bton-Men'!$B$4:$B$59)</f>
        <v>18</v>
      </c>
      <c r="N97">
        <f>SUMIF('Bxly-Men'!$C$4:$C$46,+MenOverall!B97,'Bxly-Men'!$B$4:$B$46)</f>
        <v>17</v>
      </c>
      <c r="O97">
        <f>SUMIF('Chi-Men'!$C$4:$C$59,+MenOverall!B97,'Chi-Men'!$B$4:$B$59)</f>
        <v>0</v>
      </c>
    </row>
    <row r="98" spans="1:15" x14ac:dyDescent="0.25">
      <c r="A98" s="1"/>
      <c r="B98" s="27" t="s">
        <v>493</v>
      </c>
      <c r="C98">
        <f t="shared" si="28"/>
        <v>43</v>
      </c>
      <c r="D98">
        <f t="shared" si="29"/>
        <v>66</v>
      </c>
      <c r="E98">
        <f t="shared" si="30"/>
        <v>11</v>
      </c>
      <c r="F98">
        <f t="shared" si="31"/>
        <v>44</v>
      </c>
      <c r="G98">
        <f t="shared" si="32"/>
        <v>7</v>
      </c>
      <c r="H98">
        <f t="shared" si="33"/>
        <v>66</v>
      </c>
      <c r="I98" s="1">
        <f t="shared" si="34"/>
        <v>105</v>
      </c>
      <c r="J98" s="1"/>
      <c r="K98">
        <f>SUMIF('Ssx-Men'!$C$4:$C$45,+MenOverall!B98,'Ssx-Men'!$B$4:$B$45)</f>
        <v>0</v>
      </c>
      <c r="L98">
        <f>SUMIF('Invicta-Men'!$C$4:$C$68,+MenOverall!B98,'Invicta-Men'!$B$4:$B$68)</f>
        <v>0</v>
      </c>
      <c r="M98">
        <f>SUMIF('Bton-Men'!$C$4:$C$59,+MenOverall!B98,'Bton-Men'!$B$4:$B$59)</f>
        <v>11</v>
      </c>
      <c r="N98">
        <f>SUMIF('Bxly-Men'!$C$4:$C$46,+MenOverall!B98,'Bxly-Men'!$B$4:$B$46)</f>
        <v>0</v>
      </c>
      <c r="O98">
        <f>SUMIF('Chi-Men'!$C$4:$C$59,+MenOverall!B98,'Chi-Men'!$B$4:$B$59)</f>
        <v>7</v>
      </c>
    </row>
    <row r="99" spans="1:15" x14ac:dyDescent="0.25">
      <c r="A99" s="3"/>
      <c r="B99" s="6" t="s">
        <v>349</v>
      </c>
      <c r="C99">
        <f t="shared" si="28"/>
        <v>43</v>
      </c>
      <c r="D99">
        <f t="shared" si="29"/>
        <v>3</v>
      </c>
      <c r="E99">
        <f t="shared" si="30"/>
        <v>57</v>
      </c>
      <c r="F99">
        <f t="shared" si="31"/>
        <v>44</v>
      </c>
      <c r="G99">
        <f t="shared" si="32"/>
        <v>45</v>
      </c>
      <c r="H99">
        <f t="shared" si="33"/>
        <v>57</v>
      </c>
      <c r="I99" s="1">
        <f t="shared" si="34"/>
        <v>135</v>
      </c>
      <c r="J99" s="1"/>
      <c r="K99">
        <f>SUMIF('Ssx-Men'!$C$4:$C$45,+MenOverall!B99,'Ssx-Men'!$B$4:$B$45)</f>
        <v>0</v>
      </c>
      <c r="L99">
        <f>SUMIF('Invicta-Men'!$C$4:$C$68,+MenOverall!B99,'Invicta-Men'!$B$4:$B$68)</f>
        <v>3</v>
      </c>
      <c r="M99">
        <f>SUMIF('Bton-Men'!$C$4:$C$59,+MenOverall!B99,'Bton-Men'!$B$4:$B$59)</f>
        <v>0</v>
      </c>
      <c r="N99">
        <f>SUMIF('Bxly-Men'!$C$4:$C$46,+MenOverall!B99,'Bxly-Men'!$B$4:$B$46)</f>
        <v>0</v>
      </c>
      <c r="O99">
        <f>SUMIF('Chi-Men'!$C$4:$C$59,+MenOverall!B99,'Chi-Men'!$B$4:$B$59)</f>
        <v>0</v>
      </c>
    </row>
    <row r="100" spans="1:15" x14ac:dyDescent="0.25">
      <c r="A100" s="3"/>
      <c r="B100" s="6" t="s">
        <v>746</v>
      </c>
      <c r="C100">
        <f t="shared" si="28"/>
        <v>43</v>
      </c>
      <c r="D100">
        <f t="shared" si="29"/>
        <v>66</v>
      </c>
      <c r="E100">
        <f t="shared" si="30"/>
        <v>57</v>
      </c>
      <c r="F100">
        <f t="shared" si="31"/>
        <v>44</v>
      </c>
      <c r="G100">
        <f t="shared" si="32"/>
        <v>9</v>
      </c>
      <c r="H100">
        <f t="shared" si="33"/>
        <v>66</v>
      </c>
      <c r="I100" s="1">
        <f t="shared" si="34"/>
        <v>153</v>
      </c>
      <c r="J100" s="1"/>
      <c r="K100">
        <f>SUMIF('Ssx-Men'!$C$4:$C$45,+MenOverall!B100,'Ssx-Men'!$B$4:$B$45)</f>
        <v>0</v>
      </c>
      <c r="L100">
        <f>SUMIF('Invicta-Men'!$C$4:$C$68,+MenOverall!B100,'Invicta-Men'!$B$4:$B$68)</f>
        <v>0</v>
      </c>
      <c r="M100">
        <f>SUMIF('Bton-Men'!$C$4:$C$59,+MenOverall!B100,'Bton-Men'!$B$4:$B$59)</f>
        <v>0</v>
      </c>
      <c r="N100">
        <f>SUMIF('Bxly-Men'!$C$4:$C$46,+MenOverall!B100,'Bxly-Men'!$B$4:$B$46)</f>
        <v>0</v>
      </c>
      <c r="O100">
        <f>SUMIF('Chi-Men'!$C$4:$C$59,+MenOverall!B100,'Chi-Men'!$B$4:$B$59)</f>
        <v>9</v>
      </c>
    </row>
    <row r="101" spans="1:15" x14ac:dyDescent="0.25">
      <c r="A101" s="3"/>
      <c r="B101" s="28" t="s">
        <v>625</v>
      </c>
      <c r="C101">
        <f t="shared" si="28"/>
        <v>43</v>
      </c>
      <c r="D101">
        <f t="shared" si="29"/>
        <v>66</v>
      </c>
      <c r="E101">
        <f t="shared" si="30"/>
        <v>57</v>
      </c>
      <c r="F101">
        <f t="shared" si="31"/>
        <v>39</v>
      </c>
      <c r="G101">
        <f t="shared" si="32"/>
        <v>45</v>
      </c>
      <c r="H101">
        <f t="shared" si="33"/>
        <v>66</v>
      </c>
      <c r="I101" s="1">
        <f t="shared" si="34"/>
        <v>184</v>
      </c>
      <c r="J101" s="1"/>
      <c r="K101">
        <f>SUMIF('Ssx-Men'!$C$4:$C$45,+MenOverall!B101,'Ssx-Men'!$B$4:$B$45)</f>
        <v>0</v>
      </c>
      <c r="L101">
        <f>SUMIF('Invicta-Men'!$C$4:$C$68,+MenOverall!B101,'Invicta-Men'!$B$4:$B$68)</f>
        <v>0</v>
      </c>
      <c r="M101">
        <f>SUMIF('Bton-Men'!$C$4:$C$59,+MenOverall!B101,'Bton-Men'!$B$4:$B$59)</f>
        <v>0</v>
      </c>
      <c r="N101">
        <f>SUMIF('Bxly-Men'!$C$4:$C$46,+MenOverall!B101,'Bxly-Men'!$B$4:$B$46)</f>
        <v>39</v>
      </c>
      <c r="O101">
        <f>SUMIF('Chi-Men'!$C$4:$C$59,+MenOverall!B101,'Chi-Men'!$B$4:$B$59)</f>
        <v>0</v>
      </c>
    </row>
    <row r="102" spans="1:15" x14ac:dyDescent="0.25">
      <c r="A102" s="1"/>
      <c r="B102" s="27" t="s">
        <v>447</v>
      </c>
      <c r="C102">
        <f t="shared" si="28"/>
        <v>7</v>
      </c>
      <c r="D102">
        <f t="shared" si="29"/>
        <v>66</v>
      </c>
      <c r="E102">
        <f t="shared" si="30"/>
        <v>34</v>
      </c>
      <c r="F102">
        <f t="shared" si="31"/>
        <v>44</v>
      </c>
      <c r="G102">
        <f t="shared" si="32"/>
        <v>45</v>
      </c>
      <c r="H102">
        <f t="shared" si="33"/>
        <v>66</v>
      </c>
      <c r="I102" s="1">
        <f t="shared" si="34"/>
        <v>130</v>
      </c>
      <c r="J102" s="1"/>
      <c r="K102">
        <f>SUMIF('Ssx-Men'!$C$4:$C$45,+MenOverall!B102,'Ssx-Men'!$B$4:$B$45)</f>
        <v>7</v>
      </c>
      <c r="L102">
        <f>SUMIF('Invicta-Men'!$C$4:$C$68,+MenOverall!B102,'Invicta-Men'!$B$4:$B$68)</f>
        <v>0</v>
      </c>
      <c r="M102">
        <f>SUMIF('Bton-Men'!$C$4:$C$59,+MenOverall!B102,'Bton-Men'!$B$4:$B$59)</f>
        <v>34</v>
      </c>
      <c r="N102">
        <f>SUMIF('Bxly-Men'!$C$4:$C$46,+MenOverall!B102,'Bxly-Men'!$B$4:$B$46)</f>
        <v>0</v>
      </c>
      <c r="O102">
        <f>SUMIF('Chi-Men'!$C$4:$C$59,+MenOverall!B102,'Chi-Men'!$B$4:$B$59)</f>
        <v>0</v>
      </c>
    </row>
    <row r="103" spans="1:15" x14ac:dyDescent="0.25">
      <c r="A103" s="1"/>
      <c r="B103" s="6" t="s">
        <v>747</v>
      </c>
      <c r="C103">
        <f t="shared" si="28"/>
        <v>43</v>
      </c>
      <c r="D103">
        <f t="shared" si="29"/>
        <v>66</v>
      </c>
      <c r="E103">
        <f t="shared" si="30"/>
        <v>57</v>
      </c>
      <c r="F103">
        <f t="shared" si="31"/>
        <v>44</v>
      </c>
      <c r="G103">
        <f t="shared" si="32"/>
        <v>45</v>
      </c>
      <c r="H103">
        <f t="shared" si="33"/>
        <v>66</v>
      </c>
      <c r="I103" s="1">
        <f t="shared" si="34"/>
        <v>189</v>
      </c>
      <c r="J103" s="1"/>
      <c r="K103">
        <f>SUMIF('Ssx-Men'!$C$4:$C$45,+MenOverall!B103,'Ssx-Men'!$B$4:$B$45)</f>
        <v>0</v>
      </c>
      <c r="L103">
        <f>SUMIF('Invicta-Men'!$C$4:$C$68,+MenOverall!B103,'Invicta-Men'!$B$4:$B$68)</f>
        <v>0</v>
      </c>
      <c r="M103">
        <f>SUMIF('Bton-Men'!$C$4:$C$59,+MenOverall!B103,'Bton-Men'!$B$4:$B$59)</f>
        <v>0</v>
      </c>
      <c r="N103">
        <f>SUMIF('Bxly-Men'!$C$4:$C$46,+MenOverall!B103,'Bxly-Men'!$B$4:$B$46)</f>
        <v>0</v>
      </c>
      <c r="O103">
        <f>SUMIF('Chi-Men'!$C$4:$C$59,+MenOverall!B103,'Chi-Men'!$B$4:$B$59)</f>
        <v>0</v>
      </c>
    </row>
    <row r="104" spans="1:15" x14ac:dyDescent="0.25">
      <c r="A104" s="1"/>
      <c r="B104" s="27" t="s">
        <v>469</v>
      </c>
      <c r="C104">
        <f t="shared" si="28"/>
        <v>29</v>
      </c>
      <c r="D104">
        <f t="shared" si="29"/>
        <v>66</v>
      </c>
      <c r="E104">
        <f t="shared" si="30"/>
        <v>49</v>
      </c>
      <c r="F104">
        <f t="shared" si="31"/>
        <v>44</v>
      </c>
      <c r="G104">
        <f t="shared" si="32"/>
        <v>45</v>
      </c>
      <c r="H104">
        <f t="shared" si="33"/>
        <v>66</v>
      </c>
      <c r="I104" s="1">
        <f t="shared" si="34"/>
        <v>167</v>
      </c>
      <c r="J104" s="1"/>
      <c r="K104">
        <f>SUMIF('Ssx-Men'!$C$4:$C$45,+MenOverall!B104,'Ssx-Men'!$B$4:$B$45)</f>
        <v>29</v>
      </c>
      <c r="L104">
        <f>SUMIF('Invicta-Men'!$C$4:$C$68,+MenOverall!B104,'Invicta-Men'!$B$4:$B$68)</f>
        <v>0</v>
      </c>
      <c r="M104">
        <f>SUMIF('Bton-Men'!$C$4:$C$59,+MenOverall!B104,'Bton-Men'!$B$4:$B$59)</f>
        <v>49</v>
      </c>
      <c r="N104">
        <f>SUMIF('Bxly-Men'!$C$4:$C$46,+MenOverall!B104,'Bxly-Men'!$B$4:$B$46)</f>
        <v>0</v>
      </c>
      <c r="O104">
        <f>SUMIF('Chi-Men'!$C$4:$C$59,+MenOverall!B104,'Chi-Men'!$B$4:$B$59)</f>
        <v>0</v>
      </c>
    </row>
    <row r="105" spans="1:15" x14ac:dyDescent="0.25">
      <c r="A105" s="5"/>
      <c r="B105" s="27" t="s">
        <v>444</v>
      </c>
      <c r="C105">
        <f t="shared" si="28"/>
        <v>3</v>
      </c>
      <c r="D105">
        <f t="shared" si="29"/>
        <v>66</v>
      </c>
      <c r="E105">
        <f t="shared" si="30"/>
        <v>57</v>
      </c>
      <c r="F105">
        <f t="shared" si="31"/>
        <v>44</v>
      </c>
      <c r="G105">
        <f t="shared" si="32"/>
        <v>45</v>
      </c>
      <c r="H105">
        <f t="shared" si="33"/>
        <v>66</v>
      </c>
      <c r="I105" s="1">
        <f t="shared" si="34"/>
        <v>149</v>
      </c>
      <c r="J105" s="1"/>
      <c r="K105">
        <f>SUMIF('Ssx-Men'!$C$4:$C$45,+MenOverall!B105,'Ssx-Men'!$B$4:$B$45)</f>
        <v>3</v>
      </c>
      <c r="L105">
        <f>SUMIF('Invicta-Men'!$C$4:$C$68,+MenOverall!B105,'Invicta-Men'!$B$4:$B$68)</f>
        <v>0</v>
      </c>
      <c r="M105">
        <f>SUMIF('Bton-Men'!$C$4:$C$59,+MenOverall!B105,'Bton-Men'!$B$4:$B$59)</f>
        <v>0</v>
      </c>
      <c r="N105">
        <f>SUMIF('Bxly-Men'!$C$4:$C$46,+MenOverall!B105,'Bxly-Men'!$B$4:$B$46)</f>
        <v>0</v>
      </c>
      <c r="O105">
        <f>SUMIF('Chi-Men'!$C$4:$C$59,+MenOverall!B105,'Chi-Men'!$B$4:$B$59)</f>
        <v>0</v>
      </c>
    </row>
    <row r="106" spans="1:15" x14ac:dyDescent="0.25">
      <c r="A106" s="1"/>
      <c r="B106" s="27" t="s">
        <v>472</v>
      </c>
      <c r="C106">
        <f t="shared" si="28"/>
        <v>32</v>
      </c>
      <c r="D106">
        <f t="shared" si="29"/>
        <v>66</v>
      </c>
      <c r="E106">
        <f t="shared" si="30"/>
        <v>46</v>
      </c>
      <c r="F106">
        <f t="shared" si="31"/>
        <v>19</v>
      </c>
      <c r="G106">
        <f t="shared" si="32"/>
        <v>45</v>
      </c>
      <c r="H106">
        <f t="shared" si="33"/>
        <v>66</v>
      </c>
      <c r="I106" s="1">
        <f t="shared" si="34"/>
        <v>142</v>
      </c>
      <c r="J106" s="1"/>
      <c r="K106">
        <f>SUMIF('Ssx-Men'!$C$4:$C$45,+MenOverall!B106,'Ssx-Men'!$B$4:$B$45)</f>
        <v>32</v>
      </c>
      <c r="L106">
        <f>SUMIF('Invicta-Men'!$C$4:$C$68,+MenOverall!B106,'Invicta-Men'!$B$4:$B$68)</f>
        <v>0</v>
      </c>
      <c r="M106">
        <f>SUMIF('Bton-Men'!$C$4:$C$59,+MenOverall!B106,'Bton-Men'!$B$4:$B$59)</f>
        <v>46</v>
      </c>
      <c r="N106">
        <f>SUMIF('Bxly-Men'!$C$4:$C$46,+MenOverall!B106,'Bxly-Men'!$B$4:$B$46)</f>
        <v>19</v>
      </c>
      <c r="O106">
        <f>SUMIF('Chi-Men'!$C$4:$C$59,+MenOverall!B106,'Chi-Men'!$B$4:$B$59)</f>
        <v>0</v>
      </c>
    </row>
    <row r="107" spans="1:15" x14ac:dyDescent="0.25">
      <c r="A107" s="3"/>
      <c r="B107" s="6" t="s">
        <v>389</v>
      </c>
      <c r="C107">
        <f t="shared" si="28"/>
        <v>43</v>
      </c>
      <c r="D107">
        <f t="shared" si="29"/>
        <v>48</v>
      </c>
      <c r="E107">
        <f t="shared" si="30"/>
        <v>57</v>
      </c>
      <c r="F107">
        <f t="shared" si="31"/>
        <v>44</v>
      </c>
      <c r="G107">
        <f t="shared" si="32"/>
        <v>42</v>
      </c>
      <c r="H107">
        <f t="shared" si="33"/>
        <v>57</v>
      </c>
      <c r="I107" s="1">
        <f t="shared" si="34"/>
        <v>177</v>
      </c>
      <c r="J107" s="1"/>
      <c r="K107">
        <f>SUMIF('Ssx-Men'!$C$4:$C$45,+MenOverall!B107,'Ssx-Men'!$B$4:$B$45)</f>
        <v>0</v>
      </c>
      <c r="L107">
        <f>SUMIF('Invicta-Men'!$C$4:$C$68,+MenOverall!B107,'Invicta-Men'!$B$4:$B$68)</f>
        <v>48</v>
      </c>
      <c r="M107">
        <f>SUMIF('Bton-Men'!$C$4:$C$59,+MenOverall!B107,'Bton-Men'!$B$4:$B$59)</f>
        <v>0</v>
      </c>
      <c r="N107">
        <f>SUMIF('Bxly-Men'!$C$4:$C$46,+MenOverall!B107,'Bxly-Men'!$B$4:$B$46)</f>
        <v>0</v>
      </c>
      <c r="O107">
        <f>SUMIF('Chi-Men'!$C$4:$C$59,+MenOverall!B107,'Chi-Men'!$B$4:$B$59)</f>
        <v>42</v>
      </c>
    </row>
    <row r="108" spans="1:15" x14ac:dyDescent="0.25">
      <c r="A108" s="1"/>
      <c r="B108" s="27" t="s">
        <v>458</v>
      </c>
      <c r="C108">
        <f t="shared" si="28"/>
        <v>18</v>
      </c>
      <c r="D108">
        <f t="shared" si="29"/>
        <v>66</v>
      </c>
      <c r="E108">
        <f t="shared" si="30"/>
        <v>30</v>
      </c>
      <c r="F108">
        <f t="shared" si="31"/>
        <v>15</v>
      </c>
      <c r="G108">
        <f t="shared" si="32"/>
        <v>45</v>
      </c>
      <c r="H108">
        <f t="shared" si="33"/>
        <v>66</v>
      </c>
      <c r="I108" s="1">
        <f t="shared" si="34"/>
        <v>108</v>
      </c>
      <c r="J108" s="1"/>
      <c r="K108">
        <f>SUMIF('Ssx-Men'!$C$4:$C$45,+MenOverall!B108,'Ssx-Men'!$B$4:$B$45)</f>
        <v>18</v>
      </c>
      <c r="L108">
        <f>SUMIF('Invicta-Men'!$C$4:$C$68,+MenOverall!B108,'Invicta-Men'!$B$4:$B$68)</f>
        <v>0</v>
      </c>
      <c r="M108">
        <f>SUMIF('Bton-Men'!$C$4:$C$59,+MenOverall!B108,'Bton-Men'!$B$4:$B$59)</f>
        <v>30</v>
      </c>
      <c r="N108">
        <f>SUMIF('Bxly-Men'!$C$4:$C$46,+MenOverall!B108,'Bxly-Men'!$B$4:$B$46)</f>
        <v>15</v>
      </c>
      <c r="O108">
        <f>SUMIF('Chi-Men'!$C$4:$C$59,+MenOverall!B108,'Chi-Men'!$B$4:$B$59)</f>
        <v>0</v>
      </c>
    </row>
    <row r="109" spans="1:15" x14ac:dyDescent="0.25">
      <c r="A109" s="3"/>
      <c r="B109" s="6" t="s">
        <v>350</v>
      </c>
      <c r="C109">
        <f t="shared" si="28"/>
        <v>43</v>
      </c>
      <c r="D109">
        <f t="shared" si="29"/>
        <v>5</v>
      </c>
      <c r="E109">
        <f t="shared" si="30"/>
        <v>57</v>
      </c>
      <c r="F109">
        <f t="shared" si="31"/>
        <v>44</v>
      </c>
      <c r="G109">
        <f t="shared" si="32"/>
        <v>45</v>
      </c>
      <c r="H109">
        <f t="shared" si="33"/>
        <v>57</v>
      </c>
      <c r="I109" s="1">
        <f t="shared" si="34"/>
        <v>137</v>
      </c>
      <c r="J109" s="1"/>
      <c r="K109">
        <f>SUMIF('Ssx-Men'!$C$4:$C$45,+MenOverall!B109,'Ssx-Men'!$B$4:$B$45)</f>
        <v>0</v>
      </c>
      <c r="L109">
        <f>SUMIF('Invicta-Men'!$C$4:$C$68,+MenOverall!B109,'Invicta-Men'!$B$4:$B$68)</f>
        <v>5</v>
      </c>
      <c r="M109">
        <f>SUMIF('Bton-Men'!$C$4:$C$59,+MenOverall!B109,'Bton-Men'!$B$4:$B$59)</f>
        <v>0</v>
      </c>
      <c r="N109">
        <f>SUMIF('Bxly-Men'!$C$4:$C$46,+MenOverall!B109,'Bxly-Men'!$B$4:$B$46)</f>
        <v>0</v>
      </c>
      <c r="O109">
        <f>SUMIF('Chi-Men'!$C$4:$C$59,+MenOverall!B109,'Chi-Men'!$B$4:$B$59)</f>
        <v>0</v>
      </c>
    </row>
    <row r="110" spans="1:15" x14ac:dyDescent="0.25">
      <c r="A110" s="3"/>
      <c r="B110" s="28" t="s">
        <v>616</v>
      </c>
      <c r="C110">
        <f t="shared" si="28"/>
        <v>43</v>
      </c>
      <c r="D110">
        <f t="shared" si="29"/>
        <v>66</v>
      </c>
      <c r="E110">
        <f t="shared" si="30"/>
        <v>57</v>
      </c>
      <c r="F110">
        <f t="shared" si="31"/>
        <v>23</v>
      </c>
      <c r="G110">
        <f t="shared" si="32"/>
        <v>45</v>
      </c>
      <c r="H110">
        <f t="shared" si="33"/>
        <v>66</v>
      </c>
      <c r="I110" s="1">
        <f t="shared" si="34"/>
        <v>168</v>
      </c>
      <c r="J110" s="1"/>
      <c r="K110">
        <f>SUMIF('Ssx-Men'!$C$4:$C$45,+MenOverall!B110,'Ssx-Men'!$B$4:$B$45)</f>
        <v>0</v>
      </c>
      <c r="L110">
        <f>SUMIF('Invicta-Men'!$C$4:$C$68,+MenOverall!B110,'Invicta-Men'!$B$4:$B$68)</f>
        <v>0</v>
      </c>
      <c r="M110">
        <f>SUMIF('Bton-Men'!$C$4:$C$59,+MenOverall!B110,'Bton-Men'!$B$4:$B$59)</f>
        <v>0</v>
      </c>
      <c r="N110">
        <f>SUMIF('Bxly-Men'!$C$4:$C$46,+MenOverall!B110,'Bxly-Men'!$B$4:$B$46)</f>
        <v>23</v>
      </c>
      <c r="O110">
        <f>SUMIF('Chi-Men'!$C$4:$C$59,+MenOverall!B110,'Chi-Men'!$B$4:$B$59)</f>
        <v>0</v>
      </c>
    </row>
    <row r="111" spans="1:15" x14ac:dyDescent="0.25">
      <c r="A111" s="3"/>
      <c r="B111" s="6" t="s">
        <v>748</v>
      </c>
      <c r="C111">
        <f t="shared" si="28"/>
        <v>43</v>
      </c>
      <c r="D111">
        <f t="shared" si="29"/>
        <v>66</v>
      </c>
      <c r="E111">
        <f t="shared" si="30"/>
        <v>57</v>
      </c>
      <c r="F111">
        <f t="shared" si="31"/>
        <v>44</v>
      </c>
      <c r="G111">
        <f t="shared" si="32"/>
        <v>21</v>
      </c>
      <c r="H111">
        <f t="shared" si="33"/>
        <v>66</v>
      </c>
      <c r="I111" s="1">
        <f t="shared" si="34"/>
        <v>165</v>
      </c>
      <c r="J111" s="1"/>
      <c r="K111">
        <f>SUMIF('Ssx-Men'!$C$4:$C$45,+MenOverall!B111,'Ssx-Men'!$B$4:$B$45)</f>
        <v>0</v>
      </c>
      <c r="L111">
        <f>SUMIF('Invicta-Men'!$C$4:$C$68,+MenOverall!B111,'Invicta-Men'!$B$4:$B$68)</f>
        <v>0</v>
      </c>
      <c r="M111">
        <f>SUMIF('Bton-Men'!$C$4:$C$59,+MenOverall!B111,'Bton-Men'!$B$4:$B$59)</f>
        <v>0</v>
      </c>
      <c r="N111">
        <f>SUMIF('Bxly-Men'!$C$4:$C$46,+MenOverall!B111,'Bxly-Men'!$B$4:$B$46)</f>
        <v>0</v>
      </c>
      <c r="O111">
        <f>SUMIF('Chi-Men'!$C$4:$C$59,+MenOverall!B111,'Chi-Men'!$B$4:$B$59)</f>
        <v>21</v>
      </c>
    </row>
    <row r="112" spans="1:15" x14ac:dyDescent="0.25">
      <c r="A112" s="1"/>
      <c r="B112" s="27" t="s">
        <v>450</v>
      </c>
      <c r="C112">
        <f t="shared" si="28"/>
        <v>10</v>
      </c>
      <c r="D112">
        <f t="shared" si="29"/>
        <v>66</v>
      </c>
      <c r="E112">
        <f t="shared" si="30"/>
        <v>57</v>
      </c>
      <c r="F112">
        <f t="shared" si="31"/>
        <v>44</v>
      </c>
      <c r="G112">
        <f t="shared" si="32"/>
        <v>45</v>
      </c>
      <c r="H112">
        <f t="shared" si="33"/>
        <v>66</v>
      </c>
      <c r="I112" s="1">
        <f t="shared" si="34"/>
        <v>156</v>
      </c>
      <c r="J112" s="1"/>
      <c r="K112">
        <f>SUMIF('Ssx-Men'!$C$4:$C$45,+MenOverall!B112,'Ssx-Men'!$B$4:$B$45)</f>
        <v>10</v>
      </c>
      <c r="L112">
        <f>SUMIF('Invicta-Men'!$C$4:$C$68,+MenOverall!B112,'Invicta-Men'!$B$4:$B$68)</f>
        <v>0</v>
      </c>
      <c r="M112">
        <f>SUMIF('Bton-Men'!$C$4:$C$59,+MenOverall!B112,'Bton-Men'!$B$4:$B$59)</f>
        <v>0</v>
      </c>
      <c r="N112">
        <f>SUMIF('Bxly-Men'!$C$4:$C$46,+MenOverall!B112,'Bxly-Men'!$B$4:$B$46)</f>
        <v>0</v>
      </c>
      <c r="O112">
        <f>SUMIF('Chi-Men'!$C$4:$C$59,+MenOverall!B112,'Chi-Men'!$B$4:$B$59)</f>
        <v>0</v>
      </c>
    </row>
    <row r="113" spans="1:15" x14ac:dyDescent="0.25">
      <c r="A113" s="1"/>
      <c r="B113" s="27" t="s">
        <v>478</v>
      </c>
      <c r="C113">
        <f t="shared" si="28"/>
        <v>38</v>
      </c>
      <c r="D113">
        <f t="shared" si="29"/>
        <v>66</v>
      </c>
      <c r="E113">
        <f t="shared" si="30"/>
        <v>57</v>
      </c>
      <c r="F113">
        <f t="shared" si="31"/>
        <v>44</v>
      </c>
      <c r="G113">
        <f t="shared" si="32"/>
        <v>45</v>
      </c>
      <c r="H113">
        <f t="shared" si="33"/>
        <v>66</v>
      </c>
      <c r="I113" s="1">
        <f t="shared" si="34"/>
        <v>184</v>
      </c>
      <c r="J113" s="1"/>
      <c r="K113">
        <f>SUMIF('Ssx-Men'!$C$4:$C$45,+MenOverall!B113,'Ssx-Men'!$B$4:$B$45)</f>
        <v>38</v>
      </c>
      <c r="L113">
        <f>SUMIF('Invicta-Men'!$C$4:$C$68,+MenOverall!B113,'Invicta-Men'!$B$4:$B$68)</f>
        <v>0</v>
      </c>
      <c r="M113">
        <f>SUMIF('Bton-Men'!$C$4:$C$59,+MenOverall!B113,'Bton-Men'!$B$4:$B$59)</f>
        <v>0</v>
      </c>
      <c r="N113">
        <f>SUMIF('Bxly-Men'!$C$4:$C$46,+MenOverall!B113,'Bxly-Men'!$B$4:$B$46)</f>
        <v>0</v>
      </c>
      <c r="O113">
        <f>SUMIF('Chi-Men'!$C$4:$C$59,+MenOverall!B113,'Chi-Men'!$B$4:$B$59)</f>
        <v>0</v>
      </c>
    </row>
    <row r="114" spans="1:15" x14ac:dyDescent="0.25">
      <c r="A114" s="1"/>
      <c r="B114" s="27" t="s">
        <v>479</v>
      </c>
      <c r="C114">
        <f t="shared" si="28"/>
        <v>39</v>
      </c>
      <c r="D114">
        <f t="shared" si="29"/>
        <v>66</v>
      </c>
      <c r="E114">
        <f t="shared" si="30"/>
        <v>57</v>
      </c>
      <c r="F114">
        <f t="shared" si="31"/>
        <v>44</v>
      </c>
      <c r="G114">
        <f t="shared" si="32"/>
        <v>45</v>
      </c>
      <c r="H114">
        <f t="shared" si="33"/>
        <v>66</v>
      </c>
      <c r="I114" s="1">
        <f t="shared" si="34"/>
        <v>185</v>
      </c>
      <c r="J114" s="1"/>
      <c r="K114">
        <f>SUMIF('Ssx-Men'!$C$4:$C$45,+MenOverall!B114,'Ssx-Men'!$B$4:$B$45)</f>
        <v>39</v>
      </c>
      <c r="L114">
        <f>SUMIF('Invicta-Men'!$C$4:$C$68,+MenOverall!B114,'Invicta-Men'!$B$4:$B$68)</f>
        <v>0</v>
      </c>
      <c r="M114">
        <f>SUMIF('Bton-Men'!$C$4:$C$59,+MenOverall!B114,'Bton-Men'!$B$4:$B$59)</f>
        <v>0</v>
      </c>
      <c r="N114">
        <f>SUMIF('Bxly-Men'!$C$4:$C$46,+MenOverall!B114,'Bxly-Men'!$B$4:$B$46)</f>
        <v>0</v>
      </c>
      <c r="O114">
        <f>SUMIF('Chi-Men'!$C$4:$C$59,+MenOverall!B114,'Chi-Men'!$B$4:$B$59)</f>
        <v>0</v>
      </c>
    </row>
    <row r="115" spans="1:15" x14ac:dyDescent="0.25">
      <c r="A115" s="1"/>
      <c r="B115" s="27" t="s">
        <v>459</v>
      </c>
      <c r="C115">
        <f t="shared" si="28"/>
        <v>19</v>
      </c>
      <c r="D115">
        <f t="shared" si="29"/>
        <v>66</v>
      </c>
      <c r="E115">
        <f t="shared" si="30"/>
        <v>57</v>
      </c>
      <c r="F115">
        <f t="shared" si="31"/>
        <v>44</v>
      </c>
      <c r="G115">
        <f t="shared" si="32"/>
        <v>27</v>
      </c>
      <c r="H115">
        <f t="shared" si="33"/>
        <v>66</v>
      </c>
      <c r="I115" s="1">
        <f t="shared" si="34"/>
        <v>147</v>
      </c>
      <c r="J115" s="1"/>
      <c r="K115">
        <f>SUMIF('Ssx-Men'!$C$4:$C$45,+MenOverall!B115,'Ssx-Men'!$B$4:$B$45)</f>
        <v>19</v>
      </c>
      <c r="L115">
        <f>SUMIF('Invicta-Men'!$C$4:$C$68,+MenOverall!B115,'Invicta-Men'!$B$4:$B$68)</f>
        <v>0</v>
      </c>
      <c r="M115">
        <f>SUMIF('Bton-Men'!$C$4:$C$59,+MenOverall!B115,'Bton-Men'!$B$4:$B$59)</f>
        <v>0</v>
      </c>
      <c r="N115">
        <f>SUMIF('Bxly-Men'!$C$4:$C$46,+MenOverall!B115,'Bxly-Men'!$B$4:$B$46)</f>
        <v>0</v>
      </c>
      <c r="O115">
        <f>SUMIF('Chi-Men'!$C$4:$C$59,+MenOverall!B115,'Chi-Men'!$B$4:$B$59)</f>
        <v>27</v>
      </c>
    </row>
    <row r="116" spans="1:15" x14ac:dyDescent="0.25">
      <c r="A116" s="3"/>
      <c r="B116" s="6" t="s">
        <v>391</v>
      </c>
      <c r="C116">
        <f t="shared" si="28"/>
        <v>43</v>
      </c>
      <c r="D116">
        <f t="shared" si="29"/>
        <v>50</v>
      </c>
      <c r="E116">
        <f t="shared" si="30"/>
        <v>57</v>
      </c>
      <c r="F116">
        <f t="shared" si="31"/>
        <v>44</v>
      </c>
      <c r="G116">
        <f t="shared" si="32"/>
        <v>45</v>
      </c>
      <c r="H116">
        <f t="shared" si="33"/>
        <v>57</v>
      </c>
      <c r="I116" s="1">
        <f t="shared" si="34"/>
        <v>182</v>
      </c>
      <c r="J116" s="1"/>
      <c r="K116">
        <f>SUMIF('Ssx-Men'!$C$4:$C$45,+MenOverall!B116,'Ssx-Men'!$B$4:$B$45)</f>
        <v>0</v>
      </c>
      <c r="L116">
        <f>SUMIF('Invicta-Men'!$C$4:$C$68,+MenOverall!B116,'Invicta-Men'!$B$4:$B$68)</f>
        <v>50</v>
      </c>
      <c r="M116">
        <f>SUMIF('Bton-Men'!$C$4:$C$59,+MenOverall!B116,'Bton-Men'!$B$4:$B$59)</f>
        <v>0</v>
      </c>
      <c r="N116">
        <f>SUMIF('Bxly-Men'!$C$4:$C$46,+MenOverall!B116,'Bxly-Men'!$B$4:$B$46)</f>
        <v>0</v>
      </c>
      <c r="O116">
        <f>SUMIF('Chi-Men'!$C$4:$C$59,+MenOverall!B116,'Chi-Men'!$B$4:$B$59)</f>
        <v>0</v>
      </c>
    </row>
    <row r="117" spans="1:15" x14ac:dyDescent="0.25">
      <c r="A117" s="3"/>
      <c r="B117" s="6" t="s">
        <v>375</v>
      </c>
      <c r="C117">
        <f t="shared" si="28"/>
        <v>43</v>
      </c>
      <c r="D117">
        <f t="shared" si="29"/>
        <v>34</v>
      </c>
      <c r="E117">
        <f t="shared" si="30"/>
        <v>57</v>
      </c>
      <c r="F117">
        <f t="shared" si="31"/>
        <v>44</v>
      </c>
      <c r="G117">
        <f t="shared" si="32"/>
        <v>45</v>
      </c>
      <c r="H117">
        <f t="shared" si="33"/>
        <v>57</v>
      </c>
      <c r="I117" s="1">
        <f t="shared" si="34"/>
        <v>166</v>
      </c>
      <c r="J117" s="1"/>
      <c r="K117">
        <f>SUMIF('Ssx-Men'!$C$4:$C$45,+MenOverall!B117,'Ssx-Men'!$B$4:$B$45)</f>
        <v>0</v>
      </c>
      <c r="L117">
        <f>SUMIF('Invicta-Men'!$C$4:$C$68,+MenOverall!B117,'Invicta-Men'!$B$4:$B$68)</f>
        <v>34</v>
      </c>
      <c r="M117">
        <f>SUMIF('Bton-Men'!$C$4:$C$59,+MenOverall!B117,'Bton-Men'!$B$4:$B$59)</f>
        <v>0</v>
      </c>
      <c r="N117">
        <f>SUMIF('Bxly-Men'!$C$4:$C$46,+MenOverall!B117,'Bxly-Men'!$B$4:$B$46)</f>
        <v>0</v>
      </c>
      <c r="O117">
        <f>SUMIF('Chi-Men'!$C$4:$C$59,+MenOverall!B117,'Chi-Men'!$B$4:$B$59)</f>
        <v>0</v>
      </c>
    </row>
    <row r="118" spans="1:15" x14ac:dyDescent="0.25">
      <c r="A118" s="1"/>
      <c r="B118" s="27" t="s">
        <v>452</v>
      </c>
      <c r="C118">
        <f t="shared" si="28"/>
        <v>12</v>
      </c>
      <c r="D118">
        <f t="shared" si="29"/>
        <v>66</v>
      </c>
      <c r="E118">
        <f t="shared" si="30"/>
        <v>8</v>
      </c>
      <c r="F118">
        <f t="shared" si="31"/>
        <v>44</v>
      </c>
      <c r="G118">
        <f t="shared" si="32"/>
        <v>16</v>
      </c>
      <c r="H118">
        <f t="shared" si="33"/>
        <v>66</v>
      </c>
      <c r="I118" s="1">
        <f t="shared" si="34"/>
        <v>80</v>
      </c>
      <c r="J118" s="1"/>
      <c r="K118">
        <f>SUMIF('Ssx-Men'!$C$4:$C$45,+MenOverall!B118,'Ssx-Men'!$B$4:$B$45)</f>
        <v>12</v>
      </c>
      <c r="L118">
        <f>SUMIF('Invicta-Men'!$C$4:$C$68,+MenOverall!B118,'Invicta-Men'!$B$4:$B$68)</f>
        <v>0</v>
      </c>
      <c r="M118">
        <f>SUMIF('Bton-Men'!$C$4:$C$59,+MenOverall!B118,'Bton-Men'!$B$4:$B$59)</f>
        <v>8</v>
      </c>
      <c r="N118">
        <f>SUMIF('Bxly-Men'!$C$4:$C$46,+MenOverall!B118,'Bxly-Men'!$B$4:$B$46)</f>
        <v>0</v>
      </c>
      <c r="O118">
        <f>SUMIF('Chi-Men'!$C$4:$C$59,+MenOverall!B118,'Chi-Men'!$B$4:$B$59)</f>
        <v>16</v>
      </c>
    </row>
    <row r="119" spans="1:15" x14ac:dyDescent="0.25">
      <c r="A119" s="3"/>
      <c r="B119" s="6" t="s">
        <v>348</v>
      </c>
      <c r="C119">
        <f t="shared" si="28"/>
        <v>43</v>
      </c>
      <c r="D119">
        <f t="shared" si="29"/>
        <v>2</v>
      </c>
      <c r="E119">
        <f t="shared" si="30"/>
        <v>57</v>
      </c>
      <c r="F119">
        <f t="shared" si="31"/>
        <v>44</v>
      </c>
      <c r="G119">
        <f t="shared" si="32"/>
        <v>45</v>
      </c>
      <c r="H119">
        <f t="shared" si="33"/>
        <v>57</v>
      </c>
      <c r="I119" s="1">
        <f t="shared" si="34"/>
        <v>134</v>
      </c>
      <c r="J119" s="1"/>
      <c r="K119">
        <f>SUMIF('Ssx-Men'!$C$4:$C$45,+MenOverall!B119,'Ssx-Men'!$B$4:$B$45)</f>
        <v>0</v>
      </c>
      <c r="L119">
        <f>SUMIF('Invicta-Men'!$C$4:$C$68,+MenOverall!B119,'Invicta-Men'!$B$4:$B$68)</f>
        <v>2</v>
      </c>
      <c r="M119">
        <f>SUMIF('Bton-Men'!$C$4:$C$59,+MenOverall!B119,'Bton-Men'!$B$4:$B$59)</f>
        <v>0</v>
      </c>
      <c r="N119">
        <f>SUMIF('Bxly-Men'!$C$4:$C$46,+MenOverall!B119,'Bxly-Men'!$B$4:$B$46)</f>
        <v>0</v>
      </c>
      <c r="O119">
        <f>SUMIF('Chi-Men'!$C$4:$C$59,+MenOverall!B119,'Chi-Men'!$B$4:$B$59)</f>
        <v>0</v>
      </c>
    </row>
    <row r="120" spans="1:15" x14ac:dyDescent="0.25">
      <c r="A120" s="1"/>
      <c r="B120" s="27" t="s">
        <v>451</v>
      </c>
      <c r="C120">
        <f t="shared" si="28"/>
        <v>11</v>
      </c>
      <c r="D120">
        <f t="shared" si="29"/>
        <v>19</v>
      </c>
      <c r="E120">
        <f t="shared" si="30"/>
        <v>4</v>
      </c>
      <c r="F120">
        <f t="shared" si="31"/>
        <v>6</v>
      </c>
      <c r="G120">
        <f t="shared" si="32"/>
        <v>2</v>
      </c>
      <c r="H120">
        <f t="shared" si="33"/>
        <v>19</v>
      </c>
      <c r="I120" s="1">
        <f t="shared" si="34"/>
        <v>23</v>
      </c>
      <c r="J120" s="1"/>
      <c r="K120">
        <f>SUMIF('Ssx-Men'!$C$4:$C$45,+MenOverall!B120,'Ssx-Men'!$B$4:$B$45)</f>
        <v>11</v>
      </c>
      <c r="L120">
        <f>SUMIF('Invicta-Men'!$C$4:$C$68,+MenOverall!B120,'Invicta-Men'!$B$4:$B$68)</f>
        <v>19</v>
      </c>
      <c r="M120">
        <f>SUMIF('Bton-Men'!$C$4:$C$59,+MenOverall!B120,'Bton-Men'!$B$4:$B$59)</f>
        <v>4</v>
      </c>
      <c r="N120">
        <f>SUMIF('Bxly-Men'!$C$4:$C$46,+MenOverall!B120,'Bxly-Men'!$B$4:$B$46)</f>
        <v>6</v>
      </c>
      <c r="O120">
        <f>SUMIF('Chi-Men'!$C$4:$C$59,+MenOverall!B120,'Chi-Men'!$B$4:$B$59)</f>
        <v>2</v>
      </c>
    </row>
    <row r="121" spans="1:15" x14ac:dyDescent="0.25">
      <c r="A121" s="1"/>
      <c r="B121" s="27" t="s">
        <v>803</v>
      </c>
      <c r="C121">
        <f t="shared" si="28"/>
        <v>43</v>
      </c>
      <c r="D121">
        <f t="shared" si="29"/>
        <v>66</v>
      </c>
      <c r="E121">
        <f t="shared" si="30"/>
        <v>57</v>
      </c>
      <c r="F121">
        <f t="shared" si="31"/>
        <v>44</v>
      </c>
      <c r="G121">
        <f t="shared" si="32"/>
        <v>38</v>
      </c>
      <c r="H121">
        <f t="shared" si="33"/>
        <v>66</v>
      </c>
      <c r="I121" s="1">
        <f t="shared" si="34"/>
        <v>182</v>
      </c>
      <c r="J121" s="1"/>
      <c r="K121">
        <f>SUMIF('Ssx-Men'!$C$4:$C$45,+MenOverall!B121,'Ssx-Men'!$B$4:$B$45)</f>
        <v>0</v>
      </c>
      <c r="L121">
        <f>SUMIF('Invicta-Men'!$C$4:$C$68,+MenOverall!B121,'Invicta-Men'!$B$4:$B$68)</f>
        <v>0</v>
      </c>
      <c r="M121">
        <f>SUMIF('Bton-Men'!$C$4:$C$59,+MenOverall!B121,'Bton-Men'!$B$4:$B$59)</f>
        <v>0</v>
      </c>
      <c r="N121">
        <f>SUMIF('Bxly-Men'!$C$4:$C$46,+MenOverall!B121,'Bxly-Men'!$B$4:$B$46)</f>
        <v>0</v>
      </c>
      <c r="O121">
        <f>SUMIF('Chi-Men'!$C$4:$C$59,+MenOverall!B121,'Chi-Men'!$B$4:$B$59)</f>
        <v>38</v>
      </c>
    </row>
    <row r="122" spans="1:15" x14ac:dyDescent="0.25">
      <c r="A122" s="1"/>
      <c r="B122" s="27" t="s">
        <v>474</v>
      </c>
      <c r="C122">
        <f t="shared" si="28"/>
        <v>34</v>
      </c>
      <c r="D122">
        <f t="shared" si="29"/>
        <v>66</v>
      </c>
      <c r="E122">
        <f t="shared" si="30"/>
        <v>57</v>
      </c>
      <c r="F122">
        <f t="shared" si="31"/>
        <v>44</v>
      </c>
      <c r="G122">
        <f t="shared" si="32"/>
        <v>45</v>
      </c>
      <c r="H122">
        <f t="shared" si="33"/>
        <v>66</v>
      </c>
      <c r="I122" s="1">
        <f t="shared" si="34"/>
        <v>180</v>
      </c>
      <c r="J122" s="1"/>
      <c r="K122">
        <f>SUMIF('Ssx-Men'!$C$4:$C$45,+MenOverall!B122,'Ssx-Men'!$B$4:$B$45)</f>
        <v>34</v>
      </c>
      <c r="L122">
        <f>SUMIF('Invicta-Men'!$C$4:$C$68,+MenOverall!B122,'Invicta-Men'!$B$4:$B$68)</f>
        <v>0</v>
      </c>
      <c r="M122">
        <f>SUMIF('Bton-Men'!$C$4:$C$59,+MenOverall!B122,'Bton-Men'!$B$4:$B$59)</f>
        <v>0</v>
      </c>
      <c r="N122">
        <f>SUMIF('Bxly-Men'!$C$4:$C$46,+MenOverall!B122,'Bxly-Men'!$B$4:$B$46)</f>
        <v>0</v>
      </c>
      <c r="O122">
        <f>SUMIF('Chi-Men'!$C$4:$C$59,+MenOverall!B122,'Chi-Men'!$B$4:$B$59)</f>
        <v>0</v>
      </c>
    </row>
    <row r="123" spans="1:15" x14ac:dyDescent="0.25">
      <c r="A123" s="3"/>
      <c r="B123" s="6" t="s">
        <v>370</v>
      </c>
      <c r="C123">
        <f t="shared" si="28"/>
        <v>43</v>
      </c>
      <c r="D123">
        <f t="shared" si="29"/>
        <v>28</v>
      </c>
      <c r="E123">
        <f t="shared" si="30"/>
        <v>23</v>
      </c>
      <c r="F123">
        <f t="shared" si="31"/>
        <v>44</v>
      </c>
      <c r="G123">
        <f t="shared" si="32"/>
        <v>28</v>
      </c>
      <c r="H123">
        <f t="shared" si="33"/>
        <v>44</v>
      </c>
      <c r="I123" s="1">
        <f t="shared" si="34"/>
        <v>122</v>
      </c>
      <c r="J123" s="1"/>
      <c r="K123">
        <f>SUMIF('Ssx-Men'!$C$4:$C$45,+MenOverall!B123,'Ssx-Men'!$B$4:$B$45)</f>
        <v>0</v>
      </c>
      <c r="L123">
        <f>SUMIF('Invicta-Men'!$C$4:$C$68,+MenOverall!B123,'Invicta-Men'!$B$4:$B$68)</f>
        <v>28</v>
      </c>
      <c r="M123">
        <f>SUMIF('Bton-Men'!$C$4:$C$59,+MenOverall!B123,'Bton-Men'!$B$4:$B$59)</f>
        <v>23</v>
      </c>
      <c r="N123">
        <f>SUMIF('Bxly-Men'!$C$4:$C$46,+MenOverall!B123,'Bxly-Men'!$B$4:$B$46)</f>
        <v>0</v>
      </c>
      <c r="O123">
        <f>SUMIF('Chi-Men'!$C$4:$C$59,+MenOverall!B123,'Chi-Men'!$B$4:$B$59)</f>
        <v>28</v>
      </c>
    </row>
    <row r="124" spans="1:15" x14ac:dyDescent="0.25">
      <c r="A124" s="3"/>
      <c r="B124" s="6" t="s">
        <v>386</v>
      </c>
      <c r="C124">
        <f t="shared" si="28"/>
        <v>43</v>
      </c>
      <c r="D124">
        <f t="shared" si="29"/>
        <v>45</v>
      </c>
      <c r="E124">
        <f t="shared" si="30"/>
        <v>39</v>
      </c>
      <c r="F124">
        <f t="shared" si="31"/>
        <v>44</v>
      </c>
      <c r="G124">
        <f t="shared" si="32"/>
        <v>45</v>
      </c>
      <c r="H124">
        <f t="shared" si="33"/>
        <v>45</v>
      </c>
      <c r="I124" s="1">
        <f t="shared" si="34"/>
        <v>171</v>
      </c>
      <c r="J124" s="1"/>
      <c r="K124">
        <f>SUMIF('Ssx-Men'!$C$4:$C$45,+MenOverall!B124,'Ssx-Men'!$B$4:$B$45)</f>
        <v>0</v>
      </c>
      <c r="L124">
        <f>SUMIF('Invicta-Men'!$C$4:$C$68,+MenOverall!B124,'Invicta-Men'!$B$4:$B$68)</f>
        <v>45</v>
      </c>
      <c r="M124">
        <f>SUMIF('Bton-Men'!$C$4:$C$59,+MenOverall!B124,'Bton-Men'!$B$4:$B$59)</f>
        <v>39</v>
      </c>
      <c r="N124">
        <f>SUMIF('Bxly-Men'!$C$4:$C$46,+MenOverall!B124,'Bxly-Men'!$B$4:$B$46)</f>
        <v>0</v>
      </c>
      <c r="O124">
        <f>SUMIF('Chi-Men'!$C$4:$C$59,+MenOverall!B124,'Chi-Men'!$B$4:$B$59)</f>
        <v>0</v>
      </c>
    </row>
    <row r="125" spans="1:15" x14ac:dyDescent="0.25">
      <c r="A125" s="3"/>
      <c r="B125" s="27" t="s">
        <v>497</v>
      </c>
      <c r="C125">
        <f t="shared" si="28"/>
        <v>43</v>
      </c>
      <c r="D125">
        <f t="shared" si="29"/>
        <v>66</v>
      </c>
      <c r="E125">
        <f t="shared" si="30"/>
        <v>16</v>
      </c>
      <c r="F125">
        <f t="shared" si="31"/>
        <v>44</v>
      </c>
      <c r="G125">
        <f t="shared" si="32"/>
        <v>31</v>
      </c>
      <c r="H125">
        <f t="shared" si="33"/>
        <v>66</v>
      </c>
      <c r="I125" s="1">
        <f t="shared" si="34"/>
        <v>134</v>
      </c>
      <c r="J125" s="1"/>
      <c r="K125">
        <f>SUMIF('Ssx-Men'!$C$4:$C$45,+MenOverall!B125,'Ssx-Men'!$B$4:$B$45)</f>
        <v>0</v>
      </c>
      <c r="L125">
        <f>SUMIF('Invicta-Men'!$C$4:$C$68,+MenOverall!B125,'Invicta-Men'!$B$4:$B$68)</f>
        <v>0</v>
      </c>
      <c r="M125">
        <f>SUMIF('Bton-Men'!$C$4:$C$59,+MenOverall!B125,'Bton-Men'!$B$4:$B$59)</f>
        <v>16</v>
      </c>
      <c r="N125">
        <f>SUMIF('Bxly-Men'!$C$4:$C$46,+MenOverall!B125,'Bxly-Men'!$B$4:$B$46)</f>
        <v>0</v>
      </c>
      <c r="O125">
        <f>SUMIF('Chi-Men'!$C$4:$C$59,+MenOverall!B125,'Chi-Men'!$B$4:$B$59)</f>
        <v>31</v>
      </c>
    </row>
    <row r="126" spans="1:15" x14ac:dyDescent="0.25">
      <c r="A126" s="3"/>
      <c r="B126" s="6" t="s">
        <v>749</v>
      </c>
      <c r="C126">
        <f t="shared" si="28"/>
        <v>43</v>
      </c>
      <c r="D126">
        <f t="shared" si="29"/>
        <v>66</v>
      </c>
      <c r="E126">
        <f t="shared" si="30"/>
        <v>57</v>
      </c>
      <c r="F126">
        <f t="shared" si="31"/>
        <v>44</v>
      </c>
      <c r="G126">
        <f t="shared" si="32"/>
        <v>12</v>
      </c>
      <c r="H126">
        <f t="shared" si="33"/>
        <v>66</v>
      </c>
      <c r="I126" s="1">
        <f t="shared" si="34"/>
        <v>156</v>
      </c>
      <c r="J126" s="1"/>
      <c r="K126">
        <f>SUMIF('Ssx-Men'!$C$4:$C$45,+MenOverall!B126,'Ssx-Men'!$B$4:$B$45)</f>
        <v>0</v>
      </c>
      <c r="L126">
        <f>SUMIF('Invicta-Men'!$C$4:$C$68,+MenOverall!B126,'Invicta-Men'!$B$4:$B$68)</f>
        <v>0</v>
      </c>
      <c r="M126">
        <f>SUMIF('Bton-Men'!$C$4:$C$59,+MenOverall!B126,'Bton-Men'!$B$4:$B$59)</f>
        <v>0</v>
      </c>
      <c r="N126">
        <f>SUMIF('Bxly-Men'!$C$4:$C$46,+MenOverall!B126,'Bxly-Men'!$B$4:$B$46)</f>
        <v>0</v>
      </c>
      <c r="O126">
        <f>SUMIF('Chi-Men'!$C$4:$C$59,+MenOverall!B126,'Chi-Men'!$B$4:$B$59)</f>
        <v>12</v>
      </c>
    </row>
    <row r="127" spans="1:15" x14ac:dyDescent="0.25">
      <c r="A127" s="1"/>
      <c r="B127" s="27" t="s">
        <v>477</v>
      </c>
      <c r="C127">
        <f t="shared" si="28"/>
        <v>37</v>
      </c>
      <c r="D127">
        <f t="shared" si="29"/>
        <v>66</v>
      </c>
      <c r="E127">
        <f t="shared" si="30"/>
        <v>57</v>
      </c>
      <c r="F127">
        <f t="shared" si="31"/>
        <v>44</v>
      </c>
      <c r="G127">
        <f t="shared" si="32"/>
        <v>45</v>
      </c>
      <c r="H127">
        <f t="shared" si="33"/>
        <v>66</v>
      </c>
      <c r="I127" s="1">
        <f t="shared" si="34"/>
        <v>183</v>
      </c>
      <c r="J127" s="1"/>
      <c r="K127">
        <f>SUMIF('Ssx-Men'!$C$4:$C$45,+MenOverall!B127,'Ssx-Men'!$B$4:$B$45)</f>
        <v>37</v>
      </c>
      <c r="L127">
        <f>SUMIF('Invicta-Men'!$C$4:$C$68,+MenOverall!B127,'Invicta-Men'!$B$4:$B$68)</f>
        <v>0</v>
      </c>
      <c r="M127">
        <f>SUMIF('Bton-Men'!$C$4:$C$59,+MenOverall!B127,'Bton-Men'!$B$4:$B$59)</f>
        <v>0</v>
      </c>
      <c r="N127">
        <f>SUMIF('Bxly-Men'!$C$4:$C$46,+MenOverall!B127,'Bxly-Men'!$B$4:$B$46)</f>
        <v>0</v>
      </c>
      <c r="O127">
        <f>SUMIF('Chi-Men'!$C$4:$C$59,+MenOverall!B127,'Chi-Men'!$B$4:$B$59)</f>
        <v>0</v>
      </c>
    </row>
    <row r="128" spans="1:15" x14ac:dyDescent="0.25">
      <c r="A128" s="3"/>
      <c r="B128" s="6" t="s">
        <v>357</v>
      </c>
      <c r="C128">
        <f t="shared" si="28"/>
        <v>43</v>
      </c>
      <c r="D128">
        <f t="shared" si="29"/>
        <v>13</v>
      </c>
      <c r="E128">
        <f t="shared" si="30"/>
        <v>57</v>
      </c>
      <c r="F128">
        <f t="shared" si="31"/>
        <v>44</v>
      </c>
      <c r="G128">
        <f t="shared" si="32"/>
        <v>45</v>
      </c>
      <c r="H128">
        <f t="shared" si="33"/>
        <v>57</v>
      </c>
      <c r="I128" s="1">
        <f t="shared" si="34"/>
        <v>145</v>
      </c>
      <c r="J128" s="1"/>
      <c r="K128">
        <f>SUMIF('Ssx-Men'!$C$4:$C$45,+MenOverall!B128,'Ssx-Men'!$B$4:$B$45)</f>
        <v>0</v>
      </c>
      <c r="L128">
        <f>SUMIF('Invicta-Men'!$C$4:$C$68,+MenOverall!B128,'Invicta-Men'!$B$4:$B$68)</f>
        <v>13</v>
      </c>
      <c r="M128">
        <f>SUMIF('Bton-Men'!$C$4:$C$59,+MenOverall!B128,'Bton-Men'!$B$4:$B$59)</f>
        <v>0</v>
      </c>
      <c r="N128">
        <f>SUMIF('Bxly-Men'!$C$4:$C$46,+MenOverall!B128,'Bxly-Men'!$B$4:$B$46)</f>
        <v>0</v>
      </c>
      <c r="O128">
        <f>SUMIF('Chi-Men'!$C$4:$C$59,+MenOverall!B128,'Chi-Men'!$B$4:$B$59)</f>
        <v>0</v>
      </c>
    </row>
    <row r="129" spans="1:15" x14ac:dyDescent="0.25">
      <c r="A129" s="3"/>
      <c r="B129" s="6" t="s">
        <v>750</v>
      </c>
      <c r="C129">
        <f t="shared" si="28"/>
        <v>43</v>
      </c>
      <c r="D129">
        <f t="shared" si="29"/>
        <v>66</v>
      </c>
      <c r="E129">
        <f t="shared" si="30"/>
        <v>57</v>
      </c>
      <c r="F129">
        <f t="shared" si="31"/>
        <v>44</v>
      </c>
      <c r="G129">
        <f t="shared" si="32"/>
        <v>43</v>
      </c>
      <c r="H129">
        <f t="shared" si="33"/>
        <v>66</v>
      </c>
      <c r="I129" s="1">
        <f t="shared" si="34"/>
        <v>187</v>
      </c>
      <c r="J129" s="1"/>
      <c r="K129">
        <f>SUMIF('Ssx-Men'!$C$4:$C$45,+MenOverall!B129,'Ssx-Men'!$B$4:$B$45)</f>
        <v>0</v>
      </c>
      <c r="L129">
        <f>SUMIF('Invicta-Men'!$C$4:$C$68,+MenOverall!B129,'Invicta-Men'!$B$4:$B$68)</f>
        <v>0</v>
      </c>
      <c r="M129">
        <f>SUMIF('Bton-Men'!$C$4:$C$59,+MenOverall!B129,'Bton-Men'!$B$4:$B$59)</f>
        <v>0</v>
      </c>
      <c r="N129">
        <f>SUMIF('Bxly-Men'!$C$4:$C$46,+MenOverall!B129,'Bxly-Men'!$B$4:$B$46)</f>
        <v>0</v>
      </c>
      <c r="O129">
        <f>SUMIF('Chi-Men'!$C$4:$C$59,+MenOverall!B129,'Chi-Men'!$B$4:$B$59)</f>
        <v>43</v>
      </c>
    </row>
    <row r="130" spans="1:15" x14ac:dyDescent="0.25">
      <c r="A130" s="3"/>
      <c r="B130" s="6" t="s">
        <v>355</v>
      </c>
      <c r="C130">
        <f t="shared" si="28"/>
        <v>43</v>
      </c>
      <c r="D130">
        <f t="shared" si="29"/>
        <v>10</v>
      </c>
      <c r="E130">
        <f t="shared" si="30"/>
        <v>13</v>
      </c>
      <c r="F130">
        <f t="shared" si="31"/>
        <v>9</v>
      </c>
      <c r="G130">
        <f t="shared" si="32"/>
        <v>45</v>
      </c>
      <c r="H130">
        <f t="shared" si="33"/>
        <v>45</v>
      </c>
      <c r="I130" s="1">
        <f t="shared" si="34"/>
        <v>75</v>
      </c>
      <c r="J130" s="1"/>
      <c r="K130">
        <f>SUMIF('Ssx-Men'!$C$4:$C$45,+MenOverall!B130,'Ssx-Men'!$B$4:$B$45)</f>
        <v>0</v>
      </c>
      <c r="L130">
        <f>SUMIF('Invicta-Men'!$C$4:$C$68,+MenOverall!B130,'Invicta-Men'!$B$4:$B$68)</f>
        <v>10</v>
      </c>
      <c r="M130">
        <f>SUMIF('Bton-Men'!$C$4:$C$59,+MenOverall!B130,'Bton-Men'!$B$4:$B$59)</f>
        <v>13</v>
      </c>
      <c r="N130">
        <f>SUMIF('Bxly-Men'!$C$4:$C$46,+MenOverall!B130,'Bxly-Men'!$B$4:$B$46)</f>
        <v>9</v>
      </c>
      <c r="O130">
        <f>SUMIF('Chi-Men'!$C$4:$C$59,+MenOverall!B130,'Chi-Men'!$B$4:$B$59)</f>
        <v>0</v>
      </c>
    </row>
    <row r="131" spans="1:15" x14ac:dyDescent="0.25">
      <c r="A131" s="3"/>
      <c r="B131" s="27" t="s">
        <v>504</v>
      </c>
      <c r="C131">
        <f t="shared" si="28"/>
        <v>43</v>
      </c>
      <c r="D131">
        <f t="shared" si="29"/>
        <v>66</v>
      </c>
      <c r="E131">
        <f t="shared" si="30"/>
        <v>36</v>
      </c>
      <c r="F131">
        <f t="shared" si="31"/>
        <v>44</v>
      </c>
      <c r="G131">
        <f t="shared" si="32"/>
        <v>45</v>
      </c>
      <c r="H131">
        <f t="shared" si="33"/>
        <v>66</v>
      </c>
      <c r="I131" s="1">
        <f t="shared" si="34"/>
        <v>168</v>
      </c>
      <c r="J131" s="1"/>
      <c r="K131">
        <f>SUMIF('Ssx-Men'!$C$4:$C$45,+MenOverall!B131,'Ssx-Men'!$B$4:$B$45)</f>
        <v>0</v>
      </c>
      <c r="L131">
        <f>SUMIF('Invicta-Men'!$C$4:$C$68,+MenOverall!B131,'Invicta-Men'!$B$4:$B$68)</f>
        <v>0</v>
      </c>
      <c r="M131">
        <f>SUMIF('Bton-Men'!$C$4:$C$59,+MenOverall!B131,'Bton-Men'!$B$4:$B$59)</f>
        <v>36</v>
      </c>
      <c r="N131">
        <f>SUMIF('Bxly-Men'!$C$4:$C$46,+MenOverall!B131,'Bxly-Men'!$B$4:$B$46)</f>
        <v>0</v>
      </c>
      <c r="O131">
        <f>SUMIF('Chi-Men'!$C$4:$C$59,+MenOverall!B131,'Chi-Men'!$B$4:$B$59)</f>
        <v>0</v>
      </c>
    </row>
    <row r="132" spans="1:15" x14ac:dyDescent="0.25">
      <c r="A132" s="1"/>
      <c r="B132" s="27" t="s">
        <v>460</v>
      </c>
      <c r="C132">
        <f t="shared" si="28"/>
        <v>20</v>
      </c>
      <c r="D132">
        <f t="shared" si="29"/>
        <v>66</v>
      </c>
      <c r="E132">
        <f t="shared" si="30"/>
        <v>57</v>
      </c>
      <c r="F132">
        <f t="shared" si="31"/>
        <v>44</v>
      </c>
      <c r="G132">
        <f t="shared" si="32"/>
        <v>45</v>
      </c>
      <c r="H132">
        <f t="shared" si="33"/>
        <v>66</v>
      </c>
      <c r="I132" s="1">
        <f t="shared" si="34"/>
        <v>166</v>
      </c>
      <c r="J132" s="1"/>
      <c r="K132">
        <f>SUMIF('Ssx-Men'!$C$4:$C$45,+MenOverall!B132,'Ssx-Men'!$B$4:$B$45)</f>
        <v>20</v>
      </c>
      <c r="L132">
        <f>SUMIF('Invicta-Men'!$C$4:$C$68,+MenOverall!B132,'Invicta-Men'!$B$4:$B$68)</f>
        <v>0</v>
      </c>
      <c r="M132">
        <f>SUMIF('Bton-Men'!$C$4:$C$59,+MenOverall!B132,'Bton-Men'!$B$4:$B$59)</f>
        <v>0</v>
      </c>
      <c r="N132">
        <f>SUMIF('Bxly-Men'!$C$4:$C$46,+MenOverall!B132,'Bxly-Men'!$B$4:$B$46)</f>
        <v>0</v>
      </c>
      <c r="O132">
        <f>SUMIF('Chi-Men'!$C$4:$C$59,+MenOverall!B132,'Chi-Men'!$B$4:$B$59)</f>
        <v>0</v>
      </c>
    </row>
    <row r="133" spans="1:15" x14ac:dyDescent="0.25">
      <c r="A133" s="3"/>
      <c r="B133" s="6" t="s">
        <v>381</v>
      </c>
      <c r="C133">
        <f t="shared" si="28"/>
        <v>43</v>
      </c>
      <c r="D133">
        <f t="shared" si="29"/>
        <v>40</v>
      </c>
      <c r="E133">
        <f t="shared" si="30"/>
        <v>57</v>
      </c>
      <c r="F133">
        <f t="shared" si="31"/>
        <v>44</v>
      </c>
      <c r="G133">
        <f t="shared" si="32"/>
        <v>45</v>
      </c>
      <c r="H133">
        <f t="shared" si="33"/>
        <v>57</v>
      </c>
      <c r="I133" s="1">
        <f t="shared" si="34"/>
        <v>172</v>
      </c>
      <c r="J133" s="1"/>
      <c r="K133">
        <f>SUMIF('Ssx-Men'!$C$4:$C$45,+MenOverall!B133,'Ssx-Men'!$B$4:$B$45)</f>
        <v>0</v>
      </c>
      <c r="L133">
        <f>SUMIF('Invicta-Men'!$C$4:$C$68,+MenOverall!B133,'Invicta-Men'!$B$4:$B$68)</f>
        <v>40</v>
      </c>
      <c r="M133">
        <f>SUMIF('Bton-Men'!$C$4:$C$59,+MenOverall!B133,'Bton-Men'!$B$4:$B$59)</f>
        <v>0</v>
      </c>
      <c r="N133">
        <f>SUMIF('Bxly-Men'!$C$4:$C$46,+MenOverall!B133,'Bxly-Men'!$B$4:$B$46)</f>
        <v>0</v>
      </c>
      <c r="O133">
        <f>SUMIF('Chi-Men'!$C$4:$C$59,+MenOverall!B133,'Chi-Men'!$B$4:$B$59)</f>
        <v>0</v>
      </c>
    </row>
    <row r="134" spans="1:15" x14ac:dyDescent="0.25">
      <c r="A134" s="3"/>
      <c r="B134" s="6" t="s">
        <v>395</v>
      </c>
      <c r="C134">
        <f t="shared" si="28"/>
        <v>43</v>
      </c>
      <c r="D134">
        <f t="shared" si="29"/>
        <v>54</v>
      </c>
      <c r="E134">
        <f t="shared" si="30"/>
        <v>57</v>
      </c>
      <c r="F134">
        <f t="shared" si="31"/>
        <v>44</v>
      </c>
      <c r="G134">
        <f t="shared" si="32"/>
        <v>45</v>
      </c>
      <c r="H134">
        <f t="shared" si="33"/>
        <v>57</v>
      </c>
      <c r="I134" s="1">
        <f t="shared" si="34"/>
        <v>186</v>
      </c>
      <c r="J134" s="1"/>
      <c r="K134">
        <f>SUMIF('Ssx-Men'!$C$4:$C$45,+MenOverall!B134,'Ssx-Men'!$B$4:$B$45)</f>
        <v>0</v>
      </c>
      <c r="L134">
        <f>SUMIF('Invicta-Men'!$C$4:$C$68,+MenOverall!B134,'Invicta-Men'!$B$4:$B$68)</f>
        <v>54</v>
      </c>
      <c r="M134">
        <f>SUMIF('Bton-Men'!$C$4:$C$59,+MenOverall!B134,'Bton-Men'!$B$4:$B$59)</f>
        <v>0</v>
      </c>
      <c r="N134">
        <f>SUMIF('Bxly-Men'!$C$4:$C$46,+MenOverall!B134,'Bxly-Men'!$B$4:$B$46)</f>
        <v>0</v>
      </c>
      <c r="O134">
        <f>SUMIF('Chi-Men'!$C$4:$C$59,+MenOverall!B134,'Chi-Men'!$B$4:$B$59)</f>
        <v>0</v>
      </c>
    </row>
    <row r="135" spans="1:15" x14ac:dyDescent="0.25">
      <c r="A135" s="3"/>
      <c r="B135" s="6" t="s">
        <v>382</v>
      </c>
      <c r="C135">
        <f t="shared" si="28"/>
        <v>43</v>
      </c>
      <c r="D135">
        <f t="shared" si="29"/>
        <v>41</v>
      </c>
      <c r="E135">
        <f t="shared" si="30"/>
        <v>57</v>
      </c>
      <c r="F135">
        <f t="shared" si="31"/>
        <v>30</v>
      </c>
      <c r="G135">
        <f t="shared" si="32"/>
        <v>25</v>
      </c>
      <c r="H135">
        <f t="shared" si="33"/>
        <v>57</v>
      </c>
      <c r="I135" s="1">
        <f t="shared" si="34"/>
        <v>139</v>
      </c>
      <c r="J135" s="1"/>
      <c r="K135">
        <f>SUMIF('Ssx-Men'!$C$4:$C$45,+MenOverall!B135,'Ssx-Men'!$B$4:$B$45)</f>
        <v>0</v>
      </c>
      <c r="L135">
        <f>SUMIF('Invicta-Men'!$C$4:$C$68,+MenOverall!B135,'Invicta-Men'!$B$4:$B$68)</f>
        <v>41</v>
      </c>
      <c r="M135">
        <f>SUMIF('Bton-Men'!$C$4:$C$59,+MenOverall!B135,'Bton-Men'!$B$4:$B$59)</f>
        <v>0</v>
      </c>
      <c r="N135">
        <f>SUMIF('Bxly-Men'!$C$4:$C$46,+MenOverall!B135,'Bxly-Men'!$B$4:$B$46)</f>
        <v>30</v>
      </c>
      <c r="O135">
        <f>SUMIF('Chi-Men'!$C$4:$C$59,+MenOverall!B135,'Chi-Men'!$B$4:$B$59)</f>
        <v>25</v>
      </c>
    </row>
    <row r="136" spans="1:15" x14ac:dyDescent="0.25">
      <c r="A136" s="3"/>
      <c r="B136" s="27" t="s">
        <v>492</v>
      </c>
      <c r="C136">
        <f t="shared" si="28"/>
        <v>43</v>
      </c>
      <c r="D136">
        <f t="shared" si="29"/>
        <v>66</v>
      </c>
      <c r="E136">
        <f t="shared" si="30"/>
        <v>7</v>
      </c>
      <c r="F136">
        <f t="shared" si="31"/>
        <v>14</v>
      </c>
      <c r="G136">
        <f t="shared" si="32"/>
        <v>45</v>
      </c>
      <c r="H136">
        <f t="shared" si="33"/>
        <v>66</v>
      </c>
      <c r="I136" s="1">
        <f t="shared" si="34"/>
        <v>109</v>
      </c>
      <c r="J136" s="1"/>
      <c r="K136">
        <f>SUMIF('Ssx-Men'!$C$4:$C$45,+MenOverall!B136,'Ssx-Men'!$B$4:$B$45)</f>
        <v>0</v>
      </c>
      <c r="L136">
        <f>SUMIF('Invicta-Men'!$C$4:$C$68,+MenOverall!B136,'Invicta-Men'!$B$4:$B$68)</f>
        <v>0</v>
      </c>
      <c r="M136">
        <f>SUMIF('Bton-Men'!$C$4:$C$59,+MenOverall!B136,'Bton-Men'!$B$4:$B$59)</f>
        <v>7</v>
      </c>
      <c r="N136">
        <f>SUMIF('Bxly-Men'!$C$4:$C$46,+MenOverall!B136,'Bxly-Men'!$B$4:$B$46)</f>
        <v>14</v>
      </c>
      <c r="O136">
        <f>SUMIF('Chi-Men'!$C$4:$C$59,+MenOverall!B136,'Chi-Men'!$B$4:$B$59)</f>
        <v>0</v>
      </c>
    </row>
    <row r="137" spans="1:15" x14ac:dyDescent="0.25">
      <c r="A137" s="3"/>
      <c r="B137" s="27" t="s">
        <v>503</v>
      </c>
      <c r="C137">
        <f t="shared" si="28"/>
        <v>43</v>
      </c>
      <c r="D137">
        <f t="shared" si="29"/>
        <v>66</v>
      </c>
      <c r="E137">
        <f t="shared" si="30"/>
        <v>35</v>
      </c>
      <c r="F137">
        <f t="shared" si="31"/>
        <v>44</v>
      </c>
      <c r="G137">
        <f t="shared" si="32"/>
        <v>45</v>
      </c>
      <c r="H137">
        <f t="shared" si="33"/>
        <v>66</v>
      </c>
      <c r="I137" s="1">
        <f t="shared" si="34"/>
        <v>167</v>
      </c>
      <c r="J137" s="1"/>
      <c r="K137">
        <f>SUMIF('Ssx-Men'!$C$4:$C$45,+MenOverall!B137,'Ssx-Men'!$B$4:$B$45)</f>
        <v>0</v>
      </c>
      <c r="L137">
        <f>SUMIF('Invicta-Men'!$C$4:$C$68,+MenOverall!B137,'Invicta-Men'!$B$4:$B$68)</f>
        <v>0</v>
      </c>
      <c r="M137">
        <f>SUMIF('Bton-Men'!$C$4:$C$59,+MenOverall!B137,'Bton-Men'!$B$4:$B$59)</f>
        <v>35</v>
      </c>
      <c r="N137">
        <f>SUMIF('Bxly-Men'!$C$4:$C$46,+MenOverall!B137,'Bxly-Men'!$B$4:$B$46)</f>
        <v>0</v>
      </c>
      <c r="O137">
        <f>SUMIF('Chi-Men'!$C$4:$C$59,+MenOverall!B137,'Chi-Men'!$B$4:$B$59)</f>
        <v>0</v>
      </c>
    </row>
    <row r="138" spans="1:15" x14ac:dyDescent="0.25">
      <c r="A138" s="3"/>
      <c r="B138" s="6" t="s">
        <v>751</v>
      </c>
      <c r="C138">
        <f t="shared" si="28"/>
        <v>43</v>
      </c>
      <c r="D138">
        <f t="shared" si="29"/>
        <v>66</v>
      </c>
      <c r="E138">
        <f t="shared" si="30"/>
        <v>57</v>
      </c>
      <c r="F138">
        <f t="shared" si="31"/>
        <v>44</v>
      </c>
      <c r="G138">
        <f t="shared" si="32"/>
        <v>23</v>
      </c>
      <c r="H138">
        <f t="shared" si="33"/>
        <v>66</v>
      </c>
      <c r="I138" s="1">
        <f t="shared" si="34"/>
        <v>167</v>
      </c>
      <c r="J138" s="1"/>
      <c r="K138">
        <f>SUMIF('Ssx-Men'!$C$4:$C$45,+MenOverall!B138,'Ssx-Men'!$B$4:$B$45)</f>
        <v>0</v>
      </c>
      <c r="L138">
        <f>SUMIF('Invicta-Men'!$C$4:$C$68,+MenOverall!B138,'Invicta-Men'!$B$4:$B$68)</f>
        <v>0</v>
      </c>
      <c r="M138">
        <f>SUMIF('Bton-Men'!$C$4:$C$59,+MenOverall!B138,'Bton-Men'!$B$4:$B$59)</f>
        <v>0</v>
      </c>
      <c r="N138">
        <f>SUMIF('Bxly-Men'!$C$4:$C$46,+MenOverall!B138,'Bxly-Men'!$B$4:$B$46)</f>
        <v>0</v>
      </c>
      <c r="O138">
        <f>SUMIF('Chi-Men'!$C$4:$C$59,+MenOverall!B138,'Chi-Men'!$B$4:$B$59)</f>
        <v>23</v>
      </c>
    </row>
    <row r="139" spans="1:15" x14ac:dyDescent="0.25">
      <c r="A139" s="1"/>
      <c r="B139" s="27" t="s">
        <v>454</v>
      </c>
      <c r="C139">
        <f t="shared" si="28"/>
        <v>14</v>
      </c>
      <c r="D139">
        <f t="shared" si="29"/>
        <v>66</v>
      </c>
      <c r="E139">
        <f t="shared" si="30"/>
        <v>19</v>
      </c>
      <c r="F139">
        <f t="shared" si="31"/>
        <v>44</v>
      </c>
      <c r="G139">
        <f t="shared" si="32"/>
        <v>5</v>
      </c>
      <c r="H139">
        <f t="shared" si="33"/>
        <v>66</v>
      </c>
      <c r="I139" s="1">
        <f t="shared" si="34"/>
        <v>82</v>
      </c>
      <c r="J139" s="1"/>
      <c r="K139">
        <f>SUMIF('Ssx-Men'!$C$4:$C$45,+MenOverall!B139,'Ssx-Men'!$B$4:$B$45)</f>
        <v>14</v>
      </c>
      <c r="L139">
        <f>SUMIF('Invicta-Men'!$C$4:$C$68,+MenOverall!B139,'Invicta-Men'!$B$4:$B$68)</f>
        <v>0</v>
      </c>
      <c r="M139">
        <f>SUMIF('Bton-Men'!$C$4:$C$59,+MenOverall!B139,'Bton-Men'!$B$4:$B$59)</f>
        <v>19</v>
      </c>
      <c r="N139">
        <f>SUMIF('Bxly-Men'!$C$4:$C$46,+MenOverall!B139,'Bxly-Men'!$B$4:$B$46)</f>
        <v>0</v>
      </c>
      <c r="O139">
        <f>SUMIF('Chi-Men'!$C$4:$C$59,+MenOverall!B139,'Chi-Men'!$B$4:$B$59)</f>
        <v>5</v>
      </c>
    </row>
    <row r="140" spans="1:15" x14ac:dyDescent="0.25">
      <c r="A140" s="1"/>
      <c r="B140" s="27" t="s">
        <v>554</v>
      </c>
      <c r="C140">
        <f t="shared" si="28"/>
        <v>43</v>
      </c>
      <c r="D140">
        <f t="shared" si="29"/>
        <v>66</v>
      </c>
      <c r="E140">
        <f t="shared" si="30"/>
        <v>37</v>
      </c>
      <c r="F140">
        <f t="shared" si="31"/>
        <v>44</v>
      </c>
      <c r="G140">
        <f t="shared" si="32"/>
        <v>8</v>
      </c>
      <c r="H140">
        <f t="shared" si="33"/>
        <v>66</v>
      </c>
      <c r="I140" s="1">
        <f t="shared" si="34"/>
        <v>132</v>
      </c>
      <c r="J140" s="1"/>
      <c r="K140">
        <f>SUMIF('Ssx-Men'!$C$4:$C$45,+MenOverall!B140,'Ssx-Men'!$B$4:$B$45)</f>
        <v>0</v>
      </c>
      <c r="L140">
        <f>SUMIF('Invicta-Men'!$C$4:$C$68,+MenOverall!B140,'Invicta-Men'!$B$4:$B$68)</f>
        <v>0</v>
      </c>
      <c r="M140">
        <f>SUMIF('Bton-Men'!$C$4:$C$59,+MenOverall!B140,'Bton-Men'!$B$4:$B$59)</f>
        <v>37</v>
      </c>
      <c r="N140">
        <f>SUMIF('Bxly-Men'!$C$4:$C$46,+MenOverall!B140,'Bxly-Men'!$B$4:$B$46)</f>
        <v>0</v>
      </c>
      <c r="O140">
        <f>SUMIF('Chi-Men'!$C$4:$C$59,+MenOverall!B140,'Chi-Men'!$B$4:$B$59)</f>
        <v>8</v>
      </c>
    </row>
    <row r="141" spans="1:15" x14ac:dyDescent="0.25">
      <c r="A141" s="1"/>
      <c r="B141" s="27" t="s">
        <v>496</v>
      </c>
      <c r="C141">
        <f t="shared" si="28"/>
        <v>43</v>
      </c>
      <c r="D141">
        <f t="shared" si="29"/>
        <v>66</v>
      </c>
      <c r="E141">
        <f t="shared" si="30"/>
        <v>15</v>
      </c>
      <c r="F141">
        <f t="shared" si="31"/>
        <v>44</v>
      </c>
      <c r="G141">
        <f t="shared" si="32"/>
        <v>45</v>
      </c>
      <c r="H141">
        <f t="shared" si="33"/>
        <v>66</v>
      </c>
      <c r="I141" s="1">
        <f t="shared" si="34"/>
        <v>147</v>
      </c>
      <c r="J141" s="1"/>
      <c r="K141">
        <f>SUMIF('Ssx-Men'!$C$4:$C$45,+MenOverall!B141,'Ssx-Men'!$B$4:$B$45)</f>
        <v>0</v>
      </c>
      <c r="L141">
        <f>SUMIF('Invicta-Men'!$C$4:$C$68,+MenOverall!B141,'Invicta-Men'!$B$4:$B$68)</f>
        <v>0</v>
      </c>
      <c r="M141">
        <f>SUMIF('Bton-Men'!$C$4:$C$59,+MenOverall!B141,'Bton-Men'!$B$4:$B$59)</f>
        <v>15</v>
      </c>
      <c r="N141">
        <f>SUMIF('Bxly-Men'!$C$4:$C$46,+MenOverall!B141,'Bxly-Men'!$B$4:$B$46)</f>
        <v>0</v>
      </c>
      <c r="O141">
        <f>SUMIF('Chi-Men'!$C$4:$C$59,+MenOverall!B141,'Chi-Men'!$B$4:$B$59)</f>
        <v>0</v>
      </c>
    </row>
    <row r="142" spans="1:15" x14ac:dyDescent="0.25">
      <c r="A142" s="1"/>
      <c r="B142" s="6" t="s">
        <v>752</v>
      </c>
      <c r="C142">
        <f t="shared" si="28"/>
        <v>43</v>
      </c>
      <c r="D142">
        <f t="shared" si="29"/>
        <v>66</v>
      </c>
      <c r="E142">
        <f t="shared" si="30"/>
        <v>57</v>
      </c>
      <c r="F142">
        <f t="shared" si="31"/>
        <v>44</v>
      </c>
      <c r="G142">
        <f t="shared" si="32"/>
        <v>10</v>
      </c>
      <c r="H142">
        <f t="shared" si="33"/>
        <v>66</v>
      </c>
      <c r="I142" s="1">
        <f t="shared" si="34"/>
        <v>154</v>
      </c>
      <c r="J142" s="1"/>
      <c r="K142">
        <f>SUMIF('Ssx-Men'!$C$4:$C$45,+MenOverall!B142,'Ssx-Men'!$B$4:$B$45)</f>
        <v>0</v>
      </c>
      <c r="L142">
        <f>SUMIF('Invicta-Men'!$C$4:$C$68,+MenOverall!B142,'Invicta-Men'!$B$4:$B$68)</f>
        <v>0</v>
      </c>
      <c r="M142">
        <f>SUMIF('Bton-Men'!$C$4:$C$59,+MenOverall!B142,'Bton-Men'!$B$4:$B$59)</f>
        <v>0</v>
      </c>
      <c r="N142">
        <f>SUMIF('Bxly-Men'!$C$4:$C$46,+MenOverall!B142,'Bxly-Men'!$B$4:$B$46)</f>
        <v>0</v>
      </c>
      <c r="O142">
        <f>SUMIF('Chi-Men'!$C$4:$C$59,+MenOverall!B142,'Chi-Men'!$B$4:$B$59)</f>
        <v>10</v>
      </c>
    </row>
    <row r="143" spans="1:15" x14ac:dyDescent="0.25">
      <c r="A143" s="1"/>
      <c r="B143" s="27" t="s">
        <v>502</v>
      </c>
      <c r="C143">
        <f t="shared" si="28"/>
        <v>43</v>
      </c>
      <c r="D143">
        <f t="shared" si="29"/>
        <v>66</v>
      </c>
      <c r="E143">
        <f t="shared" si="30"/>
        <v>29</v>
      </c>
      <c r="F143">
        <f t="shared" si="31"/>
        <v>44</v>
      </c>
      <c r="G143">
        <f t="shared" si="32"/>
        <v>45</v>
      </c>
      <c r="H143">
        <f t="shared" si="33"/>
        <v>66</v>
      </c>
      <c r="I143" s="1">
        <f t="shared" si="34"/>
        <v>161</v>
      </c>
      <c r="J143" s="1"/>
      <c r="K143">
        <f>SUMIF('Ssx-Men'!$C$4:$C$45,+MenOverall!B143,'Ssx-Men'!$B$4:$B$45)</f>
        <v>0</v>
      </c>
      <c r="L143">
        <f>SUMIF('Invicta-Men'!$C$4:$C$68,+MenOverall!B143,'Invicta-Men'!$B$4:$B$68)</f>
        <v>0</v>
      </c>
      <c r="M143">
        <f>SUMIF('Bton-Men'!$C$4:$C$59,+MenOverall!B143,'Bton-Men'!$B$4:$B$59)</f>
        <v>29</v>
      </c>
      <c r="N143">
        <f>SUMIF('Bxly-Men'!$C$4:$C$46,+MenOverall!B143,'Bxly-Men'!$B$4:$B$46)</f>
        <v>0</v>
      </c>
      <c r="O143">
        <f>SUMIF('Chi-Men'!$C$4:$C$59,+MenOverall!B143,'Chi-Men'!$B$4:$B$59)</f>
        <v>0</v>
      </c>
    </row>
    <row r="144" spans="1:15" x14ac:dyDescent="0.25">
      <c r="A144" s="3"/>
      <c r="B144" s="6" t="s">
        <v>373</v>
      </c>
      <c r="C144">
        <f t="shared" ref="C144:C158" si="35">IF(K144&gt;0,+K144,43)</f>
        <v>43</v>
      </c>
      <c r="D144">
        <f t="shared" ref="D144:D158" si="36">IF(L144&gt;0,+L144,66)</f>
        <v>32</v>
      </c>
      <c r="E144">
        <f t="shared" ref="E144:E158" si="37">IF(M144&gt;0,+M144,57)</f>
        <v>57</v>
      </c>
      <c r="F144">
        <f t="shared" ref="F144:F158" si="38">IF(N144&gt;0,+N144,44)</f>
        <v>44</v>
      </c>
      <c r="G144">
        <f t="shared" ref="G144:G158" si="39">IF(O144&gt;0,+O144,45)</f>
        <v>45</v>
      </c>
      <c r="H144">
        <f t="shared" ref="H144:H158" si="40">MAX(C144:G144)</f>
        <v>57</v>
      </c>
      <c r="I144" s="1">
        <f t="shared" ref="I144:I158" si="41">SUM(C144:G144)-H144</f>
        <v>164</v>
      </c>
      <c r="J144" s="1"/>
      <c r="K144">
        <f>SUMIF('Ssx-Men'!$C$4:$C$45,+MenOverall!B144,'Ssx-Men'!$B$4:$B$45)</f>
        <v>0</v>
      </c>
      <c r="L144">
        <f>SUMIF('Invicta-Men'!$C$4:$C$68,+MenOverall!B144,'Invicta-Men'!$B$4:$B$68)</f>
        <v>32</v>
      </c>
      <c r="M144">
        <f>SUMIF('Bton-Men'!$C$4:$C$59,+MenOverall!B144,'Bton-Men'!$B$4:$B$59)</f>
        <v>0</v>
      </c>
      <c r="N144">
        <f>SUMIF('Bxly-Men'!$C$4:$C$46,+MenOverall!B144,'Bxly-Men'!$B$4:$B$46)</f>
        <v>0</v>
      </c>
      <c r="O144">
        <f>SUMIF('Chi-Men'!$C$4:$C$59,+MenOverall!B144,'Chi-Men'!$B$4:$B$59)</f>
        <v>0</v>
      </c>
    </row>
    <row r="145" spans="1:15" x14ac:dyDescent="0.25">
      <c r="A145" s="3"/>
      <c r="B145" s="6" t="s">
        <v>401</v>
      </c>
      <c r="C145">
        <f t="shared" si="35"/>
        <v>43</v>
      </c>
      <c r="D145">
        <f t="shared" si="36"/>
        <v>61</v>
      </c>
      <c r="E145">
        <f t="shared" si="37"/>
        <v>57</v>
      </c>
      <c r="F145">
        <f t="shared" si="38"/>
        <v>40</v>
      </c>
      <c r="G145">
        <f t="shared" si="39"/>
        <v>45</v>
      </c>
      <c r="H145">
        <f t="shared" si="40"/>
        <v>61</v>
      </c>
      <c r="I145" s="1">
        <f t="shared" si="41"/>
        <v>185</v>
      </c>
      <c r="J145" s="1"/>
      <c r="K145">
        <f>SUMIF('Ssx-Men'!$C$4:$C$45,+MenOverall!B145,'Ssx-Men'!$B$4:$B$45)</f>
        <v>0</v>
      </c>
      <c r="L145">
        <f>SUMIF('Invicta-Men'!$C$4:$C$68,+MenOverall!B145,'Invicta-Men'!$B$4:$B$68)</f>
        <v>61</v>
      </c>
      <c r="M145">
        <f>SUMIF('Bton-Men'!$C$4:$C$59,+MenOverall!B145,'Bton-Men'!$B$4:$B$59)</f>
        <v>0</v>
      </c>
      <c r="N145">
        <f>SUMIF('Bxly-Men'!$C$4:$C$46,+MenOverall!B145,'Bxly-Men'!$B$4:$B$46)</f>
        <v>40</v>
      </c>
      <c r="O145">
        <f>SUMIF('Chi-Men'!$C$4:$C$59,+MenOverall!B145,'Chi-Men'!$B$4:$B$59)</f>
        <v>0</v>
      </c>
    </row>
    <row r="146" spans="1:15" x14ac:dyDescent="0.25">
      <c r="A146" s="1"/>
      <c r="B146" s="27" t="s">
        <v>448</v>
      </c>
      <c r="C146">
        <f t="shared" si="35"/>
        <v>8</v>
      </c>
      <c r="D146">
        <f t="shared" si="36"/>
        <v>66</v>
      </c>
      <c r="E146">
        <f t="shared" si="37"/>
        <v>57</v>
      </c>
      <c r="F146">
        <f t="shared" si="38"/>
        <v>44</v>
      </c>
      <c r="G146">
        <f t="shared" si="39"/>
        <v>45</v>
      </c>
      <c r="H146">
        <f t="shared" si="40"/>
        <v>66</v>
      </c>
      <c r="I146" s="1">
        <f t="shared" si="41"/>
        <v>154</v>
      </c>
      <c r="J146" s="1"/>
      <c r="K146">
        <f>SUMIF('Ssx-Men'!$C$4:$C$45,+MenOverall!B146,'Ssx-Men'!$B$4:$B$45)</f>
        <v>8</v>
      </c>
      <c r="L146">
        <f>SUMIF('Invicta-Men'!$C$4:$C$68,+MenOverall!B146,'Invicta-Men'!$B$4:$B$68)</f>
        <v>0</v>
      </c>
      <c r="M146">
        <f>SUMIF('Bton-Men'!$C$4:$C$59,+MenOverall!B146,'Bton-Men'!$B$4:$B$59)</f>
        <v>0</v>
      </c>
      <c r="N146">
        <f>SUMIF('Bxly-Men'!$C$4:$C$46,+MenOverall!B146,'Bxly-Men'!$B$4:$B$46)</f>
        <v>0</v>
      </c>
      <c r="O146">
        <f>SUMIF('Chi-Men'!$C$4:$C$59,+MenOverall!B146,'Chi-Men'!$B$4:$B$59)</f>
        <v>0</v>
      </c>
    </row>
    <row r="147" spans="1:15" x14ac:dyDescent="0.25">
      <c r="A147" s="1"/>
      <c r="B147" s="27" t="s">
        <v>488</v>
      </c>
      <c r="C147">
        <f t="shared" si="35"/>
        <v>43</v>
      </c>
      <c r="D147">
        <f t="shared" si="36"/>
        <v>66</v>
      </c>
      <c r="E147">
        <f t="shared" si="37"/>
        <v>17</v>
      </c>
      <c r="F147">
        <f t="shared" si="38"/>
        <v>44</v>
      </c>
      <c r="G147">
        <f t="shared" si="39"/>
        <v>45</v>
      </c>
      <c r="H147">
        <f t="shared" si="40"/>
        <v>66</v>
      </c>
      <c r="I147" s="1">
        <f t="shared" si="41"/>
        <v>149</v>
      </c>
      <c r="J147" s="1"/>
      <c r="K147">
        <f>SUMIF('Ssx-Men'!$C$4:$C$45,+MenOverall!B147,'Ssx-Men'!$B$4:$B$45)</f>
        <v>0</v>
      </c>
      <c r="L147">
        <f>SUMIF('Invicta-Men'!$C$4:$C$68,+MenOverall!B147,'Invicta-Men'!$B$4:$B$68)</f>
        <v>0</v>
      </c>
      <c r="M147">
        <f>SUMIF('Bton-Men'!$C$4:$C$59,+MenOverall!B147,'Bton-Men'!$B$4:$B$59)</f>
        <v>17</v>
      </c>
      <c r="N147">
        <f>SUMIF('Bxly-Men'!$C$4:$C$46,+MenOverall!B147,'Bxly-Men'!$B$4:$B$46)</f>
        <v>0</v>
      </c>
      <c r="O147">
        <f>SUMIF('Chi-Men'!$C$4:$C$59,+MenOverall!B147,'Chi-Men'!$B$4:$B$59)</f>
        <v>0</v>
      </c>
    </row>
    <row r="148" spans="1:15" x14ac:dyDescent="0.25">
      <c r="A148" s="3"/>
      <c r="B148" s="6" t="s">
        <v>402</v>
      </c>
      <c r="C148">
        <f t="shared" si="35"/>
        <v>43</v>
      </c>
      <c r="D148">
        <f t="shared" si="36"/>
        <v>62</v>
      </c>
      <c r="E148">
        <f t="shared" si="37"/>
        <v>57</v>
      </c>
      <c r="F148">
        <f t="shared" si="38"/>
        <v>29</v>
      </c>
      <c r="G148">
        <f t="shared" si="39"/>
        <v>45</v>
      </c>
      <c r="H148">
        <f t="shared" si="40"/>
        <v>62</v>
      </c>
      <c r="I148" s="1">
        <f t="shared" si="41"/>
        <v>174</v>
      </c>
      <c r="J148" s="1"/>
      <c r="K148">
        <f>SUMIF('Ssx-Men'!$C$4:$C$45,+MenOverall!B148,'Ssx-Men'!$B$4:$B$45)</f>
        <v>0</v>
      </c>
      <c r="L148">
        <f>SUMIF('Invicta-Men'!$C$4:$C$68,+MenOverall!B148,'Invicta-Men'!$B$4:$B$68)</f>
        <v>62</v>
      </c>
      <c r="M148">
        <f>SUMIF('Bton-Men'!$C$4:$C$59,+MenOverall!B148,'Bton-Men'!$B$4:$B$59)</f>
        <v>0</v>
      </c>
      <c r="N148">
        <f>SUMIF('Bxly-Men'!$C$4:$C$46,+MenOverall!B148,'Bxly-Men'!$B$4:$B$46)</f>
        <v>29</v>
      </c>
      <c r="O148">
        <f>SUMIF('Chi-Men'!$C$4:$C$59,+MenOverall!B148,'Chi-Men'!$B$4:$B$59)</f>
        <v>0</v>
      </c>
    </row>
    <row r="149" spans="1:15" x14ac:dyDescent="0.25">
      <c r="A149" s="3"/>
      <c r="B149" s="6" t="s">
        <v>376</v>
      </c>
      <c r="C149">
        <f t="shared" si="35"/>
        <v>43</v>
      </c>
      <c r="D149">
        <f t="shared" si="36"/>
        <v>35</v>
      </c>
      <c r="E149">
        <f t="shared" si="37"/>
        <v>31</v>
      </c>
      <c r="F149">
        <f t="shared" si="38"/>
        <v>8</v>
      </c>
      <c r="G149">
        <f t="shared" si="39"/>
        <v>45</v>
      </c>
      <c r="H149">
        <f t="shared" si="40"/>
        <v>45</v>
      </c>
      <c r="I149" s="1">
        <f t="shared" si="41"/>
        <v>117</v>
      </c>
      <c r="J149" s="1"/>
      <c r="K149">
        <f>SUMIF('Ssx-Men'!$C$4:$C$45,+MenOverall!B149,'Ssx-Men'!$B$4:$B$45)</f>
        <v>0</v>
      </c>
      <c r="L149">
        <f>SUMIF('Invicta-Men'!$C$4:$C$68,+MenOverall!B149,'Invicta-Men'!$B$4:$B$68)</f>
        <v>35</v>
      </c>
      <c r="M149">
        <f>SUMIF('Bton-Men'!$C$4:$C$59,+MenOverall!B149,'Bton-Men'!$B$4:$B$59)</f>
        <v>31</v>
      </c>
      <c r="N149">
        <f>SUMIF('Bxly-Men'!$C$4:$C$46,+MenOverall!B149,'Bxly-Men'!$B$4:$B$46)</f>
        <v>8</v>
      </c>
      <c r="O149">
        <f>SUMIF('Chi-Men'!$C$4:$C$59,+MenOverall!B149,'Chi-Men'!$B$4:$B$59)</f>
        <v>0</v>
      </c>
    </row>
    <row r="150" spans="1:15" x14ac:dyDescent="0.25">
      <c r="A150" s="3"/>
      <c r="B150" s="6" t="s">
        <v>396</v>
      </c>
      <c r="C150">
        <f t="shared" si="35"/>
        <v>43</v>
      </c>
      <c r="D150">
        <f t="shared" si="36"/>
        <v>56</v>
      </c>
      <c r="E150">
        <f t="shared" si="37"/>
        <v>57</v>
      </c>
      <c r="F150">
        <f t="shared" si="38"/>
        <v>44</v>
      </c>
      <c r="G150">
        <f t="shared" si="39"/>
        <v>45</v>
      </c>
      <c r="H150">
        <f t="shared" si="40"/>
        <v>57</v>
      </c>
      <c r="I150" s="1">
        <f t="shared" si="41"/>
        <v>188</v>
      </c>
      <c r="J150" s="1"/>
      <c r="K150">
        <f>SUMIF('Ssx-Men'!$C$4:$C$45,+MenOverall!B150,'Ssx-Men'!$B$4:$B$45)</f>
        <v>0</v>
      </c>
      <c r="L150">
        <f>SUMIF('Invicta-Men'!$C$4:$C$68,+MenOverall!B150,'Invicta-Men'!$B$4:$B$68)</f>
        <v>56</v>
      </c>
      <c r="M150">
        <f>SUMIF('Bton-Men'!$C$4:$C$59,+MenOverall!B150,'Bton-Men'!$B$4:$B$59)</f>
        <v>0</v>
      </c>
      <c r="N150">
        <f>SUMIF('Bxly-Men'!$C$4:$C$46,+MenOverall!B150,'Bxly-Men'!$B$4:$B$46)</f>
        <v>0</v>
      </c>
      <c r="O150">
        <f>SUMIF('Chi-Men'!$C$4:$C$59,+MenOverall!B150,'Chi-Men'!$B$4:$B$59)</f>
        <v>0</v>
      </c>
    </row>
    <row r="151" spans="1:15" x14ac:dyDescent="0.25">
      <c r="A151" s="3"/>
      <c r="B151" s="27" t="s">
        <v>490</v>
      </c>
      <c r="C151">
        <f t="shared" si="35"/>
        <v>43</v>
      </c>
      <c r="D151">
        <f t="shared" si="36"/>
        <v>66</v>
      </c>
      <c r="E151">
        <f t="shared" si="37"/>
        <v>2</v>
      </c>
      <c r="F151">
        <f t="shared" si="38"/>
        <v>44</v>
      </c>
      <c r="G151">
        <f t="shared" si="39"/>
        <v>45</v>
      </c>
      <c r="H151">
        <f t="shared" si="40"/>
        <v>66</v>
      </c>
      <c r="I151" s="1">
        <f t="shared" si="41"/>
        <v>134</v>
      </c>
      <c r="J151" s="1"/>
      <c r="K151">
        <f>SUMIF('Ssx-Men'!$C$4:$C$45,+MenOverall!B151,'Ssx-Men'!$B$4:$B$45)</f>
        <v>0</v>
      </c>
      <c r="L151">
        <f>SUMIF('Invicta-Men'!$C$4:$C$68,+MenOverall!B151,'Invicta-Men'!$B$4:$B$68)</f>
        <v>0</v>
      </c>
      <c r="M151">
        <f>SUMIF('Bton-Men'!$C$4:$C$59,+MenOverall!B151,'Bton-Men'!$B$4:$B$59)</f>
        <v>2</v>
      </c>
      <c r="N151">
        <f>SUMIF('Bxly-Men'!$C$4:$C$46,+MenOverall!B151,'Bxly-Men'!$B$4:$B$46)</f>
        <v>0</v>
      </c>
      <c r="O151">
        <f>SUMIF('Chi-Men'!$C$4:$C$59,+MenOverall!B151,'Chi-Men'!$B$4:$B$59)</f>
        <v>0</v>
      </c>
    </row>
    <row r="152" spans="1:15" x14ac:dyDescent="0.25">
      <c r="A152" s="3"/>
      <c r="B152" s="6" t="s">
        <v>354</v>
      </c>
      <c r="C152">
        <f t="shared" si="35"/>
        <v>43</v>
      </c>
      <c r="D152">
        <f t="shared" si="36"/>
        <v>9</v>
      </c>
      <c r="E152">
        <f t="shared" si="37"/>
        <v>10</v>
      </c>
      <c r="F152">
        <f t="shared" si="38"/>
        <v>12</v>
      </c>
      <c r="G152">
        <f t="shared" si="39"/>
        <v>45</v>
      </c>
      <c r="H152">
        <f t="shared" si="40"/>
        <v>45</v>
      </c>
      <c r="I152" s="1">
        <f t="shared" si="41"/>
        <v>74</v>
      </c>
      <c r="J152" s="1"/>
      <c r="K152">
        <f>SUMIF('Ssx-Men'!$C$4:$C$45,+MenOverall!B152,'Ssx-Men'!$B$4:$B$45)</f>
        <v>0</v>
      </c>
      <c r="L152">
        <f>SUMIF('Invicta-Men'!$C$4:$C$68,+MenOverall!B152,'Invicta-Men'!$B$4:$B$68)</f>
        <v>9</v>
      </c>
      <c r="M152">
        <f>SUMIF('Bton-Men'!$C$4:$C$59,+MenOverall!B152,'Bton-Men'!$B$4:$B$59)</f>
        <v>10</v>
      </c>
      <c r="N152">
        <f>SUMIF('Bxly-Men'!$C$4:$C$46,+MenOverall!B152,'Bxly-Men'!$B$4:$B$46)</f>
        <v>12</v>
      </c>
      <c r="O152">
        <f>SUMIF('Chi-Men'!$C$4:$C$59,+MenOverall!B152,'Chi-Men'!$B$4:$B$59)</f>
        <v>0</v>
      </c>
    </row>
    <row r="153" spans="1:15" x14ac:dyDescent="0.25">
      <c r="A153" s="1"/>
      <c r="B153" s="27" t="s">
        <v>482</v>
      </c>
      <c r="C153">
        <f t="shared" si="35"/>
        <v>42</v>
      </c>
      <c r="D153">
        <f t="shared" si="36"/>
        <v>66</v>
      </c>
      <c r="E153">
        <f t="shared" si="37"/>
        <v>57</v>
      </c>
      <c r="F153">
        <f t="shared" si="38"/>
        <v>44</v>
      </c>
      <c r="G153">
        <f t="shared" si="39"/>
        <v>44</v>
      </c>
      <c r="H153">
        <f t="shared" si="40"/>
        <v>66</v>
      </c>
      <c r="I153" s="1">
        <f t="shared" si="41"/>
        <v>187</v>
      </c>
      <c r="J153" s="1"/>
      <c r="K153">
        <f>SUMIF('Ssx-Men'!$C$4:$C$45,+MenOverall!B153,'Ssx-Men'!$B$4:$B$45)</f>
        <v>42</v>
      </c>
      <c r="L153">
        <f>SUMIF('Invicta-Men'!$C$4:$C$68,+MenOverall!B153,'Invicta-Men'!$B$4:$B$68)</f>
        <v>0</v>
      </c>
      <c r="M153">
        <f>SUMIF('Bton-Men'!$C$4:$C$59,+MenOverall!B153,'Bton-Men'!$B$4:$B$59)</f>
        <v>0</v>
      </c>
      <c r="N153">
        <f>SUMIF('Bxly-Men'!$C$4:$C$46,+MenOverall!B153,'Bxly-Men'!$B$4:$B$46)</f>
        <v>0</v>
      </c>
      <c r="O153">
        <f>SUMIF('Chi-Men'!$C$4:$C$59,+MenOverall!B153,'Chi-Men'!$B$4:$B$59)</f>
        <v>44</v>
      </c>
    </row>
    <row r="154" spans="1:15" x14ac:dyDescent="0.25">
      <c r="A154" s="1"/>
      <c r="B154" s="27" t="s">
        <v>467</v>
      </c>
      <c r="C154">
        <f t="shared" si="35"/>
        <v>27</v>
      </c>
      <c r="D154">
        <f t="shared" si="36"/>
        <v>66</v>
      </c>
      <c r="E154">
        <f t="shared" si="37"/>
        <v>43</v>
      </c>
      <c r="F154">
        <f t="shared" si="38"/>
        <v>44</v>
      </c>
      <c r="G154">
        <f t="shared" si="39"/>
        <v>45</v>
      </c>
      <c r="H154">
        <f t="shared" si="40"/>
        <v>66</v>
      </c>
      <c r="I154" s="1">
        <f t="shared" si="41"/>
        <v>159</v>
      </c>
      <c r="J154" s="1"/>
      <c r="K154">
        <f>SUMIF('Ssx-Men'!$C$4:$C$45,+MenOverall!B154,'Ssx-Men'!$B$4:$B$45)</f>
        <v>27</v>
      </c>
      <c r="L154">
        <f>SUMIF('Invicta-Men'!$C$4:$C$68,+MenOverall!B154,'Invicta-Men'!$B$4:$B$68)</f>
        <v>0</v>
      </c>
      <c r="M154">
        <f>SUMIF('Bton-Men'!$C$4:$C$59,+MenOverall!B154,'Bton-Men'!$B$4:$B$59)</f>
        <v>43</v>
      </c>
      <c r="N154">
        <f>SUMIF('Bxly-Men'!$C$4:$C$46,+MenOverall!B154,'Bxly-Men'!$B$4:$B$46)</f>
        <v>0</v>
      </c>
      <c r="O154">
        <f>SUMIF('Chi-Men'!$C$4:$C$59,+MenOverall!B154,'Chi-Men'!$B$4:$B$59)</f>
        <v>0</v>
      </c>
    </row>
    <row r="155" spans="1:15" x14ac:dyDescent="0.25">
      <c r="A155" s="3"/>
      <c r="B155" s="6" t="s">
        <v>374</v>
      </c>
      <c r="C155">
        <f t="shared" si="35"/>
        <v>43</v>
      </c>
      <c r="D155">
        <f t="shared" si="36"/>
        <v>33</v>
      </c>
      <c r="E155">
        <f t="shared" si="37"/>
        <v>57</v>
      </c>
      <c r="F155">
        <f t="shared" si="38"/>
        <v>44</v>
      </c>
      <c r="G155">
        <f t="shared" si="39"/>
        <v>45</v>
      </c>
      <c r="H155">
        <f t="shared" si="40"/>
        <v>57</v>
      </c>
      <c r="I155" s="1">
        <f t="shared" si="41"/>
        <v>165</v>
      </c>
      <c r="J155" s="1"/>
      <c r="K155">
        <f>SUMIF('Ssx-Men'!$C$4:$C$45,+MenOverall!B155,'Ssx-Men'!$B$4:$B$45)</f>
        <v>0</v>
      </c>
      <c r="L155">
        <f>SUMIF('Invicta-Men'!$C$4:$C$68,+MenOverall!B155,'Invicta-Men'!$B$4:$B$68)</f>
        <v>33</v>
      </c>
      <c r="M155">
        <f>SUMIF('Bton-Men'!$C$4:$C$59,+MenOverall!B155,'Bton-Men'!$B$4:$B$59)</f>
        <v>0</v>
      </c>
      <c r="N155">
        <f>SUMIF('Bxly-Men'!$C$4:$C$46,+MenOverall!B155,'Bxly-Men'!$B$4:$B$46)</f>
        <v>0</v>
      </c>
      <c r="O155">
        <f>SUMIF('Chi-Men'!$C$4:$C$59,+MenOverall!B155,'Chi-Men'!$B$4:$B$59)</f>
        <v>0</v>
      </c>
    </row>
    <row r="156" spans="1:15" x14ac:dyDescent="0.25">
      <c r="A156" s="3"/>
      <c r="B156" s="27" t="s">
        <v>515</v>
      </c>
      <c r="C156">
        <f t="shared" si="35"/>
        <v>43</v>
      </c>
      <c r="D156">
        <f t="shared" si="36"/>
        <v>66</v>
      </c>
      <c r="E156">
        <f t="shared" si="37"/>
        <v>56</v>
      </c>
      <c r="F156">
        <f t="shared" si="38"/>
        <v>44</v>
      </c>
      <c r="G156">
        <f t="shared" si="39"/>
        <v>45</v>
      </c>
      <c r="H156">
        <f t="shared" si="40"/>
        <v>66</v>
      </c>
      <c r="I156" s="1">
        <f t="shared" si="41"/>
        <v>188</v>
      </c>
      <c r="J156" s="1"/>
      <c r="K156">
        <f>SUMIF('Ssx-Men'!$C$4:$C$45,+MenOverall!B156,'Ssx-Men'!$B$4:$B$45)</f>
        <v>0</v>
      </c>
      <c r="L156">
        <f>SUMIF('Invicta-Men'!$C$4:$C$68,+MenOverall!B156,'Invicta-Men'!$B$4:$B$68)</f>
        <v>0</v>
      </c>
      <c r="M156">
        <f>SUMIF('Bton-Men'!$C$4:$C$59,+MenOverall!B156,'Bton-Men'!$B$4:$B$59)</f>
        <v>56</v>
      </c>
      <c r="N156">
        <f>SUMIF('Bxly-Men'!$C$4:$C$46,+MenOverall!B156,'Bxly-Men'!$B$4:$B$46)</f>
        <v>0</v>
      </c>
      <c r="O156">
        <f>SUMIF('Chi-Men'!$C$4:$C$59,+MenOverall!B156,'Chi-Men'!$B$4:$B$59)</f>
        <v>0</v>
      </c>
    </row>
    <row r="157" spans="1:15" x14ac:dyDescent="0.25">
      <c r="A157" s="3"/>
      <c r="B157" s="6" t="s">
        <v>368</v>
      </c>
      <c r="C157">
        <f t="shared" si="35"/>
        <v>43</v>
      </c>
      <c r="D157">
        <f t="shared" si="36"/>
        <v>26</v>
      </c>
      <c r="E157">
        <f t="shared" si="37"/>
        <v>57</v>
      </c>
      <c r="F157">
        <f t="shared" si="38"/>
        <v>44</v>
      </c>
      <c r="G157">
        <f t="shared" si="39"/>
        <v>45</v>
      </c>
      <c r="H157">
        <f t="shared" si="40"/>
        <v>57</v>
      </c>
      <c r="I157" s="1">
        <f t="shared" si="41"/>
        <v>158</v>
      </c>
      <c r="J157" s="1"/>
      <c r="K157">
        <f>SUMIF('Ssx-Men'!$C$4:$C$45,+MenOverall!B157,'Ssx-Men'!$B$4:$B$45)</f>
        <v>0</v>
      </c>
      <c r="L157">
        <f>SUMIF('Invicta-Men'!$C$4:$C$68,+MenOverall!B157,'Invicta-Men'!$B$4:$B$68)</f>
        <v>26</v>
      </c>
      <c r="M157">
        <f>SUMIF('Bton-Men'!$C$4:$C$59,+MenOverall!B157,'Bton-Men'!$B$4:$B$59)</f>
        <v>0</v>
      </c>
      <c r="N157">
        <f>SUMIF('Bxly-Men'!$C$4:$C$46,+MenOverall!B157,'Bxly-Men'!$B$4:$B$46)</f>
        <v>0</v>
      </c>
      <c r="O157">
        <f>SUMIF('Chi-Men'!$C$4:$C$59,+MenOverall!B157,'Chi-Men'!$B$4:$B$59)</f>
        <v>0</v>
      </c>
    </row>
    <row r="158" spans="1:15" x14ac:dyDescent="0.25">
      <c r="A158" s="1"/>
      <c r="B158" s="27" t="s">
        <v>453</v>
      </c>
      <c r="C158">
        <f t="shared" si="35"/>
        <v>13</v>
      </c>
      <c r="D158">
        <f t="shared" si="36"/>
        <v>66</v>
      </c>
      <c r="E158">
        <f t="shared" si="37"/>
        <v>28</v>
      </c>
      <c r="F158">
        <f t="shared" si="38"/>
        <v>44</v>
      </c>
      <c r="G158">
        <f t="shared" si="39"/>
        <v>45</v>
      </c>
      <c r="H158">
        <f t="shared" si="40"/>
        <v>66</v>
      </c>
      <c r="I158" s="1">
        <f t="shared" si="41"/>
        <v>130</v>
      </c>
      <c r="J158" s="1"/>
      <c r="K158">
        <f>SUMIF('Ssx-Men'!$C$4:$C$45,+MenOverall!B158,'Ssx-Men'!$B$4:$B$45)</f>
        <v>13</v>
      </c>
      <c r="L158">
        <f>SUMIF('Invicta-Men'!$C$4:$C$68,+MenOverall!B158,'Invicta-Men'!$B$4:$B$68)</f>
        <v>0</v>
      </c>
      <c r="M158">
        <f>SUMIF('Bton-Men'!$C$4:$C$59,+MenOverall!B158,'Bton-Men'!$B$4:$B$59)</f>
        <v>28</v>
      </c>
      <c r="N158">
        <f>SUMIF('Bxly-Men'!$C$4:$C$46,+MenOverall!B158,'Bxly-Men'!$B$4:$B$46)</f>
        <v>0</v>
      </c>
      <c r="O158">
        <f>SUMIF('Chi-Men'!$C$4:$C$59,+MenOverall!B158,'Chi-Men'!$B$4:$B$59)</f>
        <v>0</v>
      </c>
    </row>
    <row r="160" spans="1:15" x14ac:dyDescent="0.25">
      <c r="A160" s="3"/>
      <c r="B160" s="6"/>
      <c r="I160" s="6"/>
      <c r="J160" s="6"/>
    </row>
    <row r="161" spans="1:10" x14ac:dyDescent="0.25">
      <c r="A161" s="3"/>
      <c r="B161" s="17" t="s">
        <v>607</v>
      </c>
      <c r="I161" s="6"/>
      <c r="J161" s="6"/>
    </row>
    <row r="162" spans="1:10" x14ac:dyDescent="0.25">
      <c r="A162" s="3"/>
      <c r="B162" s="1" t="s">
        <v>443</v>
      </c>
      <c r="I162" s="3">
        <v>14</v>
      </c>
      <c r="J162" s="6"/>
    </row>
    <row r="163" spans="1:10" x14ac:dyDescent="0.25">
      <c r="A163" s="3"/>
      <c r="B163" s="1" t="s">
        <v>243</v>
      </c>
      <c r="I163" s="16">
        <v>23</v>
      </c>
      <c r="J163" s="6"/>
    </row>
    <row r="164" spans="1:10" x14ac:dyDescent="0.25">
      <c r="A164" s="1"/>
      <c r="B164" s="1" t="s">
        <v>451</v>
      </c>
      <c r="I164" s="16">
        <v>23</v>
      </c>
      <c r="J164" s="1"/>
    </row>
    <row r="165" spans="1:10" x14ac:dyDescent="0.25">
      <c r="A165" s="3"/>
      <c r="B165" s="6" t="s">
        <v>360</v>
      </c>
      <c r="I165" s="16">
        <v>50</v>
      </c>
      <c r="J165" s="6"/>
    </row>
    <row r="166" spans="1:10" x14ac:dyDescent="0.25">
      <c r="A166" s="3"/>
      <c r="B166" s="6" t="s">
        <v>359</v>
      </c>
      <c r="I166" s="5">
        <v>74</v>
      </c>
      <c r="J166" s="6"/>
    </row>
    <row r="167" spans="1:10" x14ac:dyDescent="0.25">
      <c r="A167" s="1"/>
      <c r="B167" s="6" t="s">
        <v>354</v>
      </c>
      <c r="I167">
        <v>74</v>
      </c>
      <c r="J167" s="1"/>
    </row>
    <row r="168" spans="1:10" x14ac:dyDescent="0.25">
      <c r="A168" s="1"/>
      <c r="B168" s="6" t="s">
        <v>355</v>
      </c>
      <c r="I168" s="16">
        <v>75</v>
      </c>
      <c r="J168" s="1"/>
    </row>
    <row r="169" spans="1:10" x14ac:dyDescent="0.25">
      <c r="A169" s="3"/>
      <c r="B169" s="1" t="s">
        <v>452</v>
      </c>
      <c r="I169" s="16">
        <v>80</v>
      </c>
      <c r="J169" s="6"/>
    </row>
    <row r="170" spans="1:10" x14ac:dyDescent="0.25">
      <c r="A170" s="5"/>
      <c r="B170" s="6" t="s">
        <v>377</v>
      </c>
      <c r="I170" s="16">
        <v>81</v>
      </c>
      <c r="J170" s="1"/>
    </row>
    <row r="171" spans="1:10" x14ac:dyDescent="0.25">
      <c r="A171" s="1"/>
      <c r="B171" s="1" t="s">
        <v>454</v>
      </c>
      <c r="I171">
        <v>82</v>
      </c>
      <c r="J171" s="1"/>
    </row>
    <row r="172" spans="1:10" x14ac:dyDescent="0.25">
      <c r="A172" s="3"/>
      <c r="B172" s="1" t="s">
        <v>446</v>
      </c>
      <c r="I172" s="3">
        <v>86</v>
      </c>
      <c r="J172" s="6"/>
    </row>
    <row r="173" spans="1:10" x14ac:dyDescent="0.25">
      <c r="A173" s="1"/>
      <c r="B173" s="6" t="s">
        <v>352</v>
      </c>
      <c r="I173" s="16">
        <v>97</v>
      </c>
      <c r="J173" s="1"/>
    </row>
    <row r="174" spans="1:10" x14ac:dyDescent="0.25">
      <c r="A174" s="3"/>
      <c r="B174" s="1" t="s">
        <v>445</v>
      </c>
      <c r="I174">
        <v>105</v>
      </c>
      <c r="J174" s="6"/>
    </row>
    <row r="175" spans="1:10" x14ac:dyDescent="0.25">
      <c r="A175" s="3"/>
      <c r="B175" s="1" t="s">
        <v>493</v>
      </c>
      <c r="I175" s="16">
        <v>105</v>
      </c>
      <c r="J175" s="6"/>
    </row>
    <row r="176" spans="1:10" x14ac:dyDescent="0.25">
      <c r="A176" s="1"/>
      <c r="B176" s="1" t="s">
        <v>458</v>
      </c>
      <c r="I176" s="16">
        <v>108</v>
      </c>
      <c r="J176" s="1"/>
    </row>
    <row r="177" spans="1:10" x14ac:dyDescent="0.25">
      <c r="A177" s="1"/>
      <c r="B177" s="1" t="s">
        <v>492</v>
      </c>
      <c r="I177" s="5">
        <v>109</v>
      </c>
      <c r="J177" s="1"/>
    </row>
    <row r="178" spans="1:10" x14ac:dyDescent="0.25">
      <c r="A178" s="1"/>
      <c r="B178" s="6" t="s">
        <v>362</v>
      </c>
      <c r="I178" s="3">
        <v>111</v>
      </c>
      <c r="J178" s="1"/>
    </row>
    <row r="179" spans="1:10" x14ac:dyDescent="0.25">
      <c r="A179" s="1"/>
      <c r="B179" s="6" t="s">
        <v>371</v>
      </c>
      <c r="I179" s="3">
        <v>113</v>
      </c>
      <c r="J179" s="1"/>
    </row>
    <row r="180" spans="1:10" x14ac:dyDescent="0.25">
      <c r="A180" s="3"/>
      <c r="B180" s="6" t="s">
        <v>376</v>
      </c>
      <c r="I180">
        <v>117</v>
      </c>
      <c r="J180" s="6"/>
    </row>
    <row r="181" spans="1:10" x14ac:dyDescent="0.25">
      <c r="A181" s="3"/>
      <c r="B181" s="6" t="s">
        <v>370</v>
      </c>
      <c r="I181" s="5">
        <v>122</v>
      </c>
      <c r="J181" s="6"/>
    </row>
    <row r="182" spans="1:10" x14ac:dyDescent="0.25">
      <c r="A182" s="1"/>
      <c r="B182" s="1" t="s">
        <v>462</v>
      </c>
      <c r="I182" s="3">
        <v>124</v>
      </c>
      <c r="J182" s="1"/>
    </row>
    <row r="183" spans="1:10" x14ac:dyDescent="0.25">
      <c r="A183" s="3"/>
      <c r="B183" s="1" t="s">
        <v>447</v>
      </c>
      <c r="I183">
        <v>130</v>
      </c>
      <c r="J183" s="6"/>
    </row>
    <row r="184" spans="1:10" x14ac:dyDescent="0.25">
      <c r="A184" s="3"/>
      <c r="B184" s="1" t="s">
        <v>453</v>
      </c>
      <c r="I184">
        <v>130</v>
      </c>
      <c r="J184" s="6"/>
    </row>
    <row r="185" spans="1:10" x14ac:dyDescent="0.25">
      <c r="A185" s="1"/>
      <c r="B185" s="1" t="s">
        <v>507</v>
      </c>
      <c r="I185" s="16">
        <v>131</v>
      </c>
      <c r="J185" s="1"/>
    </row>
    <row r="186" spans="1:10" x14ac:dyDescent="0.25">
      <c r="A186" s="3"/>
      <c r="B186" s="1" t="s">
        <v>554</v>
      </c>
      <c r="I186">
        <v>132</v>
      </c>
      <c r="J186" s="6"/>
    </row>
    <row r="187" spans="1:10" x14ac:dyDescent="0.25">
      <c r="A187" s="1"/>
      <c r="B187" s="1" t="s">
        <v>489</v>
      </c>
      <c r="I187" s="3">
        <v>133</v>
      </c>
      <c r="J187" s="1"/>
    </row>
    <row r="188" spans="1:10" x14ac:dyDescent="0.25">
      <c r="A188" s="3"/>
      <c r="B188" s="6" t="s">
        <v>347</v>
      </c>
      <c r="I188" s="16">
        <v>133</v>
      </c>
      <c r="J188" s="6"/>
    </row>
    <row r="189" spans="1:10" x14ac:dyDescent="0.25">
      <c r="A189" s="3"/>
      <c r="B189" s="1" t="s">
        <v>457</v>
      </c>
      <c r="I189">
        <v>133</v>
      </c>
      <c r="J189" s="6"/>
    </row>
    <row r="190" spans="1:10" x14ac:dyDescent="0.25">
      <c r="A190" s="1"/>
      <c r="B190" s="6" t="s">
        <v>348</v>
      </c>
      <c r="I190" s="16">
        <v>134</v>
      </c>
      <c r="J190" s="1"/>
    </row>
    <row r="191" spans="1:10" x14ac:dyDescent="0.25">
      <c r="A191" s="3"/>
      <c r="B191" s="1" t="s">
        <v>497</v>
      </c>
      <c r="I191" s="3">
        <v>134</v>
      </c>
      <c r="J191" s="6"/>
    </row>
    <row r="192" spans="1:10" x14ac:dyDescent="0.25">
      <c r="A192" s="3"/>
      <c r="B192" s="1" t="s">
        <v>490</v>
      </c>
      <c r="I192">
        <v>134</v>
      </c>
      <c r="J192" s="6"/>
    </row>
    <row r="193" spans="1:10" x14ac:dyDescent="0.25">
      <c r="A193" s="1"/>
      <c r="B193" s="6" t="s">
        <v>349</v>
      </c>
      <c r="I193" s="16">
        <v>135</v>
      </c>
      <c r="J193" s="1"/>
    </row>
    <row r="194" spans="1:10" x14ac:dyDescent="0.25">
      <c r="A194" s="3"/>
      <c r="B194" s="1" t="s">
        <v>491</v>
      </c>
      <c r="I194" s="5">
        <v>137</v>
      </c>
      <c r="J194" s="6"/>
    </row>
    <row r="195" spans="1:10" x14ac:dyDescent="0.25">
      <c r="A195" s="3"/>
      <c r="B195" s="6" t="s">
        <v>350</v>
      </c>
      <c r="I195" s="5">
        <v>137</v>
      </c>
      <c r="J195" s="6"/>
    </row>
    <row r="196" spans="1:10" x14ac:dyDescent="0.25">
      <c r="A196" s="3"/>
      <c r="B196" s="6" t="s">
        <v>351</v>
      </c>
      <c r="I196" s="5">
        <v>138</v>
      </c>
      <c r="J196" s="6"/>
    </row>
    <row r="197" spans="1:10" x14ac:dyDescent="0.25">
      <c r="A197" s="1"/>
      <c r="B197" s="6" t="s">
        <v>369</v>
      </c>
      <c r="I197" s="5">
        <v>139</v>
      </c>
      <c r="J197" s="1"/>
    </row>
    <row r="198" spans="1:10" x14ac:dyDescent="0.25">
      <c r="A198" s="3"/>
      <c r="B198" s="6" t="s">
        <v>382</v>
      </c>
      <c r="I198" s="16">
        <v>139</v>
      </c>
      <c r="J198" s="6"/>
    </row>
    <row r="199" spans="1:10" x14ac:dyDescent="0.25">
      <c r="A199" s="3"/>
      <c r="B199" s="6" t="s">
        <v>353</v>
      </c>
      <c r="I199" s="5">
        <v>140</v>
      </c>
      <c r="J199" s="6"/>
    </row>
    <row r="200" spans="1:10" x14ac:dyDescent="0.25">
      <c r="A200" s="1"/>
      <c r="B200" s="1" t="s">
        <v>472</v>
      </c>
      <c r="I200" s="3">
        <v>142</v>
      </c>
      <c r="J200" s="1"/>
    </row>
    <row r="201" spans="1:10" x14ac:dyDescent="0.25">
      <c r="A201" s="3"/>
      <c r="B201" s="6" t="s">
        <v>356</v>
      </c>
      <c r="I201" s="16">
        <v>143</v>
      </c>
      <c r="J201" s="6"/>
    </row>
    <row r="202" spans="1:10" x14ac:dyDescent="0.25">
      <c r="A202" s="3"/>
      <c r="B202" s="19" t="s">
        <v>615</v>
      </c>
      <c r="I202" s="16">
        <v>143</v>
      </c>
      <c r="J202" s="6"/>
    </row>
    <row r="203" spans="1:10" x14ac:dyDescent="0.25">
      <c r="A203" s="3"/>
      <c r="B203" s="1" t="s">
        <v>494</v>
      </c>
      <c r="I203" s="16">
        <v>144</v>
      </c>
      <c r="J203" s="6"/>
    </row>
    <row r="204" spans="1:10" x14ac:dyDescent="0.25">
      <c r="A204" s="3"/>
      <c r="B204" s="6" t="s">
        <v>357</v>
      </c>
      <c r="I204" s="16">
        <v>145</v>
      </c>
      <c r="J204" s="6"/>
    </row>
    <row r="205" spans="1:10" x14ac:dyDescent="0.25">
      <c r="A205" s="1"/>
      <c r="B205" s="1" t="s">
        <v>495</v>
      </c>
      <c r="I205" s="3">
        <v>146</v>
      </c>
      <c r="J205" s="1"/>
    </row>
    <row r="206" spans="1:10" x14ac:dyDescent="0.25">
      <c r="A206" s="3"/>
      <c r="B206" s="1" t="s">
        <v>459</v>
      </c>
      <c r="I206" s="16">
        <v>147</v>
      </c>
      <c r="J206" s="6"/>
    </row>
    <row r="207" spans="1:10" x14ac:dyDescent="0.25">
      <c r="A207" s="1"/>
      <c r="B207" s="1" t="s">
        <v>496</v>
      </c>
      <c r="I207">
        <v>147</v>
      </c>
      <c r="J207" s="1"/>
    </row>
    <row r="208" spans="1:10" x14ac:dyDescent="0.25">
      <c r="A208" s="3"/>
      <c r="B208" s="19" t="s">
        <v>610</v>
      </c>
      <c r="I208" s="16">
        <v>148</v>
      </c>
      <c r="J208" s="6"/>
    </row>
    <row r="209" spans="1:10" x14ac:dyDescent="0.25">
      <c r="A209" s="3"/>
      <c r="B209" s="1" t="s">
        <v>470</v>
      </c>
      <c r="I209" s="16">
        <v>148</v>
      </c>
      <c r="J209" s="6"/>
    </row>
    <row r="210" spans="1:10" x14ac:dyDescent="0.25">
      <c r="A210" s="1"/>
      <c r="B210" s="1" t="s">
        <v>442</v>
      </c>
      <c r="I210">
        <v>148</v>
      </c>
      <c r="J210" s="1"/>
    </row>
    <row r="211" spans="1:10" x14ac:dyDescent="0.25">
      <c r="B211" s="6" t="s">
        <v>361</v>
      </c>
      <c r="I211" s="16">
        <v>149</v>
      </c>
    </row>
    <row r="212" spans="1:10" x14ac:dyDescent="0.25">
      <c r="B212" s="1" t="s">
        <v>444</v>
      </c>
      <c r="I212" s="3">
        <v>149</v>
      </c>
    </row>
    <row r="213" spans="1:10" x14ac:dyDescent="0.25">
      <c r="B213" s="1" t="s">
        <v>488</v>
      </c>
      <c r="I213">
        <v>149</v>
      </c>
    </row>
    <row r="214" spans="1:10" x14ac:dyDescent="0.25">
      <c r="B214" s="19" t="s">
        <v>611</v>
      </c>
      <c r="I214" s="16">
        <v>152</v>
      </c>
    </row>
    <row r="215" spans="1:10" x14ac:dyDescent="0.25">
      <c r="B215" s="1" t="s">
        <v>498</v>
      </c>
      <c r="I215" s="16">
        <v>152</v>
      </c>
    </row>
    <row r="216" spans="1:10" x14ac:dyDescent="0.25">
      <c r="B216" s="6" t="s">
        <v>363</v>
      </c>
      <c r="I216" s="16">
        <v>152</v>
      </c>
    </row>
    <row r="217" spans="1:10" x14ac:dyDescent="0.25">
      <c r="B217" s="6" t="s">
        <v>364</v>
      </c>
      <c r="I217">
        <v>153</v>
      </c>
    </row>
    <row r="218" spans="1:10" x14ac:dyDescent="0.25">
      <c r="B218" s="1" t="s">
        <v>468</v>
      </c>
      <c r="I218">
        <v>153</v>
      </c>
    </row>
    <row r="219" spans="1:10" x14ac:dyDescent="0.25">
      <c r="B219" s="1" t="s">
        <v>499</v>
      </c>
      <c r="I219" s="3">
        <v>153</v>
      </c>
    </row>
    <row r="220" spans="1:10" x14ac:dyDescent="0.25">
      <c r="B220" s="25" t="s">
        <v>746</v>
      </c>
      <c r="I220" s="16">
        <v>153</v>
      </c>
    </row>
    <row r="221" spans="1:10" x14ac:dyDescent="0.25">
      <c r="B221" s="25" t="s">
        <v>752</v>
      </c>
      <c r="I221">
        <v>154</v>
      </c>
    </row>
    <row r="222" spans="1:10" x14ac:dyDescent="0.25">
      <c r="B222" s="1" t="s">
        <v>448</v>
      </c>
      <c r="I222">
        <v>154</v>
      </c>
    </row>
    <row r="223" spans="1:10" x14ac:dyDescent="0.25">
      <c r="B223" s="1" t="s">
        <v>449</v>
      </c>
      <c r="I223" s="16">
        <v>155</v>
      </c>
    </row>
    <row r="224" spans="1:10" x14ac:dyDescent="0.25">
      <c r="B224" s="25" t="s">
        <v>739</v>
      </c>
      <c r="I224" s="16">
        <v>155</v>
      </c>
    </row>
    <row r="225" spans="2:9" x14ac:dyDescent="0.25">
      <c r="B225" s="6" t="s">
        <v>365</v>
      </c>
      <c r="I225" s="16">
        <v>155</v>
      </c>
    </row>
    <row r="226" spans="2:9" x14ac:dyDescent="0.25">
      <c r="B226" s="1" t="s">
        <v>466</v>
      </c>
      <c r="I226" s="16">
        <v>156</v>
      </c>
    </row>
    <row r="227" spans="2:9" x14ac:dyDescent="0.25">
      <c r="B227" s="6" t="s">
        <v>366</v>
      </c>
      <c r="I227" s="16">
        <v>156</v>
      </c>
    </row>
    <row r="228" spans="2:9" x14ac:dyDescent="0.25">
      <c r="B228" s="1" t="s">
        <v>463</v>
      </c>
      <c r="I228" s="16">
        <v>156</v>
      </c>
    </row>
    <row r="229" spans="2:9" x14ac:dyDescent="0.25">
      <c r="B229" s="1" t="s">
        <v>450</v>
      </c>
      <c r="I229" s="16">
        <v>156</v>
      </c>
    </row>
    <row r="230" spans="2:9" x14ac:dyDescent="0.25">
      <c r="B230" s="25" t="s">
        <v>749</v>
      </c>
      <c r="I230" s="16">
        <v>156</v>
      </c>
    </row>
    <row r="231" spans="2:9" x14ac:dyDescent="0.25">
      <c r="B231" s="1" t="s">
        <v>471</v>
      </c>
      <c r="I231" s="16">
        <v>157</v>
      </c>
    </row>
    <row r="232" spans="2:9" x14ac:dyDescent="0.25">
      <c r="B232" s="1" t="s">
        <v>500</v>
      </c>
      <c r="I232" s="5">
        <v>157</v>
      </c>
    </row>
    <row r="233" spans="2:9" x14ac:dyDescent="0.25">
      <c r="B233" s="1" t="s">
        <v>501</v>
      </c>
      <c r="I233" s="16">
        <v>158</v>
      </c>
    </row>
    <row r="234" spans="2:9" x14ac:dyDescent="0.25">
      <c r="B234" s="19" t="s">
        <v>612</v>
      </c>
      <c r="I234" s="3">
        <v>158</v>
      </c>
    </row>
    <row r="235" spans="2:9" x14ac:dyDescent="0.25">
      <c r="B235" s="6" t="s">
        <v>368</v>
      </c>
      <c r="I235">
        <v>158</v>
      </c>
    </row>
    <row r="236" spans="2:9" x14ac:dyDescent="0.25">
      <c r="B236" s="26" t="s">
        <v>738</v>
      </c>
      <c r="I236" s="16">
        <v>159</v>
      </c>
    </row>
    <row r="237" spans="2:9" x14ac:dyDescent="0.25">
      <c r="B237" s="1" t="s">
        <v>467</v>
      </c>
      <c r="I237">
        <v>159</v>
      </c>
    </row>
    <row r="238" spans="2:9" x14ac:dyDescent="0.25">
      <c r="B238" s="1" t="s">
        <v>456</v>
      </c>
      <c r="I238" s="5">
        <v>160</v>
      </c>
    </row>
    <row r="239" spans="2:9" x14ac:dyDescent="0.25">
      <c r="B239" s="1" t="s">
        <v>455</v>
      </c>
      <c r="I239" s="16">
        <v>161</v>
      </c>
    </row>
    <row r="240" spans="2:9" x14ac:dyDescent="0.25">
      <c r="B240" s="1" t="s">
        <v>502</v>
      </c>
      <c r="I240">
        <v>161</v>
      </c>
    </row>
    <row r="241" spans="2:9" x14ac:dyDescent="0.25">
      <c r="B241" s="19" t="s">
        <v>613</v>
      </c>
      <c r="I241" s="5">
        <v>163</v>
      </c>
    </row>
    <row r="242" spans="2:9" x14ac:dyDescent="0.25">
      <c r="B242" s="25" t="s">
        <v>740</v>
      </c>
      <c r="I242" s="16">
        <v>163</v>
      </c>
    </row>
    <row r="243" spans="2:9" x14ac:dyDescent="0.25">
      <c r="B243" s="25" t="s">
        <v>744</v>
      </c>
      <c r="I243" s="5">
        <v>164</v>
      </c>
    </row>
    <row r="244" spans="2:9" x14ac:dyDescent="0.25">
      <c r="B244" s="6" t="s">
        <v>373</v>
      </c>
      <c r="I244">
        <v>164</v>
      </c>
    </row>
    <row r="245" spans="2:9" x14ac:dyDescent="0.25">
      <c r="B245" s="19" t="s">
        <v>614</v>
      </c>
      <c r="I245" s="16">
        <v>165</v>
      </c>
    </row>
    <row r="246" spans="2:9" x14ac:dyDescent="0.25">
      <c r="B246" s="6" t="s">
        <v>384</v>
      </c>
      <c r="I246" s="16">
        <v>165</v>
      </c>
    </row>
    <row r="247" spans="2:9" x14ac:dyDescent="0.25">
      <c r="B247" s="25" t="s">
        <v>748</v>
      </c>
      <c r="I247" s="5">
        <v>165</v>
      </c>
    </row>
    <row r="248" spans="2:9" x14ac:dyDescent="0.25">
      <c r="B248" s="6" t="s">
        <v>374</v>
      </c>
      <c r="I248">
        <v>165</v>
      </c>
    </row>
    <row r="249" spans="2:9" x14ac:dyDescent="0.25">
      <c r="B249" s="6" t="s">
        <v>394</v>
      </c>
      <c r="I249" s="16">
        <v>166</v>
      </c>
    </row>
    <row r="250" spans="2:9" x14ac:dyDescent="0.25">
      <c r="B250" s="6" t="s">
        <v>375</v>
      </c>
      <c r="I250" s="16">
        <v>166</v>
      </c>
    </row>
    <row r="251" spans="2:9" x14ac:dyDescent="0.25">
      <c r="B251" s="1" t="s">
        <v>460</v>
      </c>
      <c r="I251">
        <v>166</v>
      </c>
    </row>
    <row r="252" spans="2:9" x14ac:dyDescent="0.25">
      <c r="B252" s="1" t="s">
        <v>461</v>
      </c>
      <c r="I252" s="16">
        <v>167</v>
      </c>
    </row>
    <row r="253" spans="2:9" x14ac:dyDescent="0.25">
      <c r="B253" s="1" t="s">
        <v>476</v>
      </c>
      <c r="I253" s="16">
        <v>167</v>
      </c>
    </row>
    <row r="254" spans="2:9" x14ac:dyDescent="0.25">
      <c r="B254" s="1" t="s">
        <v>469</v>
      </c>
      <c r="I254" s="5">
        <v>167</v>
      </c>
    </row>
    <row r="255" spans="2:9" x14ac:dyDescent="0.25">
      <c r="B255" s="1" t="s">
        <v>503</v>
      </c>
      <c r="I255" s="3">
        <v>167</v>
      </c>
    </row>
    <row r="256" spans="2:9" x14ac:dyDescent="0.25">
      <c r="B256" s="25" t="s">
        <v>751</v>
      </c>
      <c r="I256" s="3">
        <v>167</v>
      </c>
    </row>
    <row r="257" spans="2:9" x14ac:dyDescent="0.25">
      <c r="B257" s="19" t="s">
        <v>616</v>
      </c>
      <c r="I257" s="3">
        <v>168</v>
      </c>
    </row>
    <row r="258" spans="2:9" x14ac:dyDescent="0.25">
      <c r="B258" s="1" t="s">
        <v>504</v>
      </c>
      <c r="I258" s="16">
        <v>168</v>
      </c>
    </row>
    <row r="259" spans="2:9" x14ac:dyDescent="0.25">
      <c r="B259" s="6" t="s">
        <v>378</v>
      </c>
      <c r="I259" s="16">
        <v>169</v>
      </c>
    </row>
    <row r="260" spans="2:9" x14ac:dyDescent="0.25">
      <c r="B260" s="6" t="s">
        <v>379</v>
      </c>
      <c r="I260" s="16">
        <v>170</v>
      </c>
    </row>
    <row r="261" spans="2:9" x14ac:dyDescent="0.25">
      <c r="B261" s="1" t="s">
        <v>464</v>
      </c>
      <c r="I261">
        <v>170</v>
      </c>
    </row>
    <row r="262" spans="2:9" x14ac:dyDescent="0.25">
      <c r="B262" s="1" t="s">
        <v>505</v>
      </c>
      <c r="I262" s="5">
        <v>170</v>
      </c>
    </row>
    <row r="263" spans="2:9" x14ac:dyDescent="0.25">
      <c r="B263" s="1" t="s">
        <v>473</v>
      </c>
      <c r="I263" s="3">
        <v>171</v>
      </c>
    </row>
    <row r="264" spans="2:9" x14ac:dyDescent="0.25">
      <c r="B264" s="19" t="s">
        <v>617</v>
      </c>
      <c r="I264" s="16">
        <v>171</v>
      </c>
    </row>
    <row r="265" spans="2:9" x14ac:dyDescent="0.25">
      <c r="B265" s="1" t="s">
        <v>465</v>
      </c>
      <c r="I265" s="3">
        <v>171</v>
      </c>
    </row>
    <row r="266" spans="2:9" x14ac:dyDescent="0.25">
      <c r="B266" s="6" t="s">
        <v>386</v>
      </c>
      <c r="I266" s="3">
        <v>171</v>
      </c>
    </row>
    <row r="267" spans="2:9" x14ac:dyDescent="0.25">
      <c r="B267" s="1" t="s">
        <v>506</v>
      </c>
      <c r="I267" s="16">
        <v>172</v>
      </c>
    </row>
    <row r="268" spans="2:9" x14ac:dyDescent="0.25">
      <c r="B268" s="6" t="s">
        <v>381</v>
      </c>
      <c r="I268">
        <v>172</v>
      </c>
    </row>
    <row r="269" spans="2:9" x14ac:dyDescent="0.25">
      <c r="B269" s="26" t="s">
        <v>737</v>
      </c>
      <c r="I269" s="16">
        <v>173</v>
      </c>
    </row>
    <row r="270" spans="2:9" x14ac:dyDescent="0.25">
      <c r="B270" s="1" t="s">
        <v>801</v>
      </c>
      <c r="I270" s="16">
        <v>174</v>
      </c>
    </row>
    <row r="271" spans="2:9" x14ac:dyDescent="0.25">
      <c r="B271" s="6" t="s">
        <v>383</v>
      </c>
      <c r="I271">
        <v>174</v>
      </c>
    </row>
    <row r="272" spans="2:9" x14ac:dyDescent="0.25">
      <c r="B272" s="6" t="s">
        <v>405</v>
      </c>
      <c r="I272" s="16">
        <v>174</v>
      </c>
    </row>
    <row r="273" spans="2:9" x14ac:dyDescent="0.25">
      <c r="B273" s="6" t="s">
        <v>402</v>
      </c>
      <c r="I273">
        <v>174</v>
      </c>
    </row>
    <row r="274" spans="2:9" x14ac:dyDescent="0.25">
      <c r="B274" s="1" t="s">
        <v>508</v>
      </c>
      <c r="I274" s="16">
        <v>176</v>
      </c>
    </row>
    <row r="275" spans="2:9" x14ac:dyDescent="0.25">
      <c r="B275" s="1" t="s">
        <v>509</v>
      </c>
      <c r="I275" s="16">
        <v>177</v>
      </c>
    </row>
    <row r="276" spans="2:9" x14ac:dyDescent="0.25">
      <c r="B276" s="6" t="s">
        <v>389</v>
      </c>
      <c r="I276" s="16">
        <v>177</v>
      </c>
    </row>
    <row r="277" spans="2:9" x14ac:dyDescent="0.25">
      <c r="B277" s="6" t="s">
        <v>387</v>
      </c>
      <c r="I277" s="5">
        <v>178</v>
      </c>
    </row>
    <row r="278" spans="2:9" x14ac:dyDescent="0.25">
      <c r="B278" s="19" t="s">
        <v>620</v>
      </c>
      <c r="I278" s="3">
        <v>178</v>
      </c>
    </row>
    <row r="279" spans="2:9" x14ac:dyDescent="0.25">
      <c r="B279" s="1" t="s">
        <v>475</v>
      </c>
      <c r="I279" s="5">
        <v>178</v>
      </c>
    </row>
    <row r="280" spans="2:9" x14ac:dyDescent="0.25">
      <c r="B280" s="1" t="s">
        <v>510</v>
      </c>
      <c r="I280">
        <v>179</v>
      </c>
    </row>
    <row r="281" spans="2:9" x14ac:dyDescent="0.25">
      <c r="B281" s="19" t="s">
        <v>621</v>
      </c>
      <c r="I281" s="3">
        <v>180</v>
      </c>
    </row>
    <row r="282" spans="2:9" x14ac:dyDescent="0.25">
      <c r="B282" s="1" t="s">
        <v>511</v>
      </c>
      <c r="I282" s="16">
        <v>180</v>
      </c>
    </row>
    <row r="283" spans="2:9" x14ac:dyDescent="0.25">
      <c r="B283" s="25" t="s">
        <v>741</v>
      </c>
      <c r="I283" s="16">
        <v>180</v>
      </c>
    </row>
    <row r="284" spans="2:9" x14ac:dyDescent="0.25">
      <c r="B284" s="1" t="s">
        <v>474</v>
      </c>
      <c r="I284" s="3">
        <v>180</v>
      </c>
    </row>
    <row r="285" spans="2:9" x14ac:dyDescent="0.25">
      <c r="B285" s="6" t="s">
        <v>390</v>
      </c>
      <c r="I285" s="3">
        <v>181</v>
      </c>
    </row>
    <row r="286" spans="2:9" x14ac:dyDescent="0.25">
      <c r="B286" s="19" t="s">
        <v>624</v>
      </c>
      <c r="I286" s="16">
        <v>182</v>
      </c>
    </row>
    <row r="287" spans="2:9" x14ac:dyDescent="0.25">
      <c r="B287" s="1" t="s">
        <v>512</v>
      </c>
      <c r="I287" s="16">
        <v>182</v>
      </c>
    </row>
    <row r="288" spans="2:9" x14ac:dyDescent="0.25">
      <c r="B288" s="19" t="s">
        <v>623</v>
      </c>
      <c r="I288" s="3">
        <v>182</v>
      </c>
    </row>
    <row r="289" spans="2:9" x14ac:dyDescent="0.25">
      <c r="B289" s="6" t="s">
        <v>391</v>
      </c>
      <c r="I289" s="16">
        <v>182</v>
      </c>
    </row>
    <row r="290" spans="2:9" x14ac:dyDescent="0.25">
      <c r="B290" s="1" t="s">
        <v>803</v>
      </c>
      <c r="I290" s="16">
        <v>182</v>
      </c>
    </row>
    <row r="291" spans="2:9" x14ac:dyDescent="0.25">
      <c r="B291" s="25" t="s">
        <v>745</v>
      </c>
      <c r="I291" s="16">
        <v>183</v>
      </c>
    </row>
    <row r="292" spans="2:9" x14ac:dyDescent="0.25">
      <c r="B292" s="1" t="s">
        <v>477</v>
      </c>
      <c r="I292" s="5">
        <v>183</v>
      </c>
    </row>
    <row r="293" spans="2:9" x14ac:dyDescent="0.25">
      <c r="B293" s="6" t="s">
        <v>393</v>
      </c>
      <c r="I293" s="16">
        <v>184</v>
      </c>
    </row>
    <row r="294" spans="2:9" x14ac:dyDescent="0.25">
      <c r="B294" s="1" t="s">
        <v>802</v>
      </c>
      <c r="I294" s="3">
        <v>184</v>
      </c>
    </row>
    <row r="295" spans="2:9" x14ac:dyDescent="0.25">
      <c r="B295" s="19" t="s">
        <v>625</v>
      </c>
      <c r="I295" s="3">
        <v>184</v>
      </c>
    </row>
    <row r="296" spans="2:9" x14ac:dyDescent="0.25">
      <c r="B296" s="1" t="s">
        <v>478</v>
      </c>
      <c r="I296" s="5">
        <v>184</v>
      </c>
    </row>
    <row r="297" spans="2:9" x14ac:dyDescent="0.25">
      <c r="B297" s="1" t="s">
        <v>513</v>
      </c>
      <c r="I297" s="3">
        <v>185</v>
      </c>
    </row>
    <row r="298" spans="2:9" x14ac:dyDescent="0.25">
      <c r="B298" s="1" t="s">
        <v>479</v>
      </c>
      <c r="I298" s="16">
        <v>185</v>
      </c>
    </row>
    <row r="299" spans="2:9" x14ac:dyDescent="0.25">
      <c r="B299" s="6" t="s">
        <v>401</v>
      </c>
      <c r="I299">
        <v>185</v>
      </c>
    </row>
    <row r="300" spans="2:9" x14ac:dyDescent="0.25">
      <c r="B300" s="1" t="s">
        <v>480</v>
      </c>
      <c r="I300" s="16">
        <v>186</v>
      </c>
    </row>
    <row r="301" spans="2:9" x14ac:dyDescent="0.25">
      <c r="B301" s="6" t="s">
        <v>395</v>
      </c>
      <c r="I301">
        <v>186</v>
      </c>
    </row>
    <row r="302" spans="2:9" x14ac:dyDescent="0.25">
      <c r="B302" s="1" t="s">
        <v>514</v>
      </c>
      <c r="I302" s="16">
        <v>187</v>
      </c>
    </row>
    <row r="303" spans="2:9" x14ac:dyDescent="0.25">
      <c r="B303" s="1" t="s">
        <v>481</v>
      </c>
      <c r="I303" s="3">
        <v>187</v>
      </c>
    </row>
    <row r="304" spans="2:9" x14ac:dyDescent="0.25">
      <c r="B304" s="25" t="s">
        <v>750</v>
      </c>
      <c r="I304" s="16">
        <v>187</v>
      </c>
    </row>
    <row r="305" spans="2:9" x14ac:dyDescent="0.25">
      <c r="B305" s="1" t="s">
        <v>482</v>
      </c>
      <c r="I305">
        <v>187</v>
      </c>
    </row>
    <row r="306" spans="2:9" x14ac:dyDescent="0.25">
      <c r="B306" s="6" t="s">
        <v>396</v>
      </c>
      <c r="I306">
        <v>188</v>
      </c>
    </row>
    <row r="307" spans="2:9" x14ac:dyDescent="0.25">
      <c r="B307" s="1" t="s">
        <v>515</v>
      </c>
      <c r="I307">
        <v>188</v>
      </c>
    </row>
    <row r="308" spans="2:9" x14ac:dyDescent="0.25">
      <c r="B308" s="25" t="s">
        <v>736</v>
      </c>
      <c r="I308" s="16">
        <v>189</v>
      </c>
    </row>
    <row r="309" spans="2:9" x14ac:dyDescent="0.25">
      <c r="B309" s="6" t="s">
        <v>404</v>
      </c>
      <c r="I309" s="3">
        <v>189</v>
      </c>
    </row>
    <row r="310" spans="2:9" x14ac:dyDescent="0.25">
      <c r="B310" s="6" t="s">
        <v>403</v>
      </c>
      <c r="I310" s="16">
        <v>189</v>
      </c>
    </row>
    <row r="311" spans="2:9" x14ac:dyDescent="0.25">
      <c r="B311" s="6" t="s">
        <v>400</v>
      </c>
      <c r="I311">
        <v>189</v>
      </c>
    </row>
    <row r="312" spans="2:9" x14ac:dyDescent="0.25">
      <c r="B312" s="6" t="s">
        <v>398</v>
      </c>
      <c r="I312" s="5">
        <v>189</v>
      </c>
    </row>
    <row r="313" spans="2:9" x14ac:dyDescent="0.25">
      <c r="B313" s="25" t="s">
        <v>747</v>
      </c>
      <c r="I313" s="3">
        <v>189</v>
      </c>
    </row>
    <row r="314" spans="2:9" x14ac:dyDescent="0.25">
      <c r="B314" s="25" t="s">
        <v>742</v>
      </c>
      <c r="I314" s="16">
        <v>190</v>
      </c>
    </row>
    <row r="315" spans="2:9" x14ac:dyDescent="0.25">
      <c r="B315" s="25" t="s">
        <v>743</v>
      </c>
      <c r="I315" s="16">
        <v>191</v>
      </c>
    </row>
  </sheetData>
  <sheetProtection algorithmName="SHA-512" hashValue="QoJDazQJajSlU/hsMnnAs13moJeQ329C1o53wjp1dN9esknuYUBlW9ek45Ums0uXiS4+rXRQxMgobYu/okR1Vw==" saltValue="TL2RQJ+qqDXeunm4X3LcuQ==" spinCount="100000" sheet="1" objects="1" scenarios="1"/>
  <sortState ref="B162:I315">
    <sortCondition ref="I162:I315"/>
  </sortState>
  <mergeCells count="2">
    <mergeCell ref="C3:G3"/>
    <mergeCell ref="I3:I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3:G17"/>
  <sheetViews>
    <sheetView workbookViewId="0">
      <selection activeCell="C5" sqref="C5"/>
    </sheetView>
  </sheetViews>
  <sheetFormatPr defaultRowHeight="12.75" x14ac:dyDescent="0.2"/>
  <cols>
    <col min="1" max="2" width="9.140625" style="1"/>
    <col min="3" max="3" width="18.140625" style="1" customWidth="1"/>
    <col min="4" max="4" width="16.42578125" style="1" customWidth="1"/>
    <col min="5" max="5" width="15" style="1" customWidth="1"/>
    <col min="6" max="6" width="9.140625" style="1"/>
    <col min="7" max="7" width="20.42578125" style="1" bestFit="1" customWidth="1"/>
    <col min="8" max="16384" width="9.140625" style="1"/>
  </cols>
  <sheetData>
    <row r="3" spans="2:7" x14ac:dyDescent="0.2">
      <c r="B3" s="2" t="s">
        <v>119</v>
      </c>
      <c r="C3" s="2" t="s">
        <v>122</v>
      </c>
      <c r="D3" s="2" t="s">
        <v>121</v>
      </c>
      <c r="E3" s="2" t="s">
        <v>120</v>
      </c>
      <c r="F3" s="2" t="s">
        <v>123</v>
      </c>
      <c r="G3" s="2" t="s">
        <v>91</v>
      </c>
    </row>
    <row r="5" spans="2:7" x14ac:dyDescent="0.2">
      <c r="B5" s="14">
        <v>1</v>
      </c>
      <c r="C5" s="6" t="s">
        <v>588</v>
      </c>
      <c r="D5" s="14" t="s">
        <v>555</v>
      </c>
      <c r="F5" s="13"/>
      <c r="G5" s="14" t="s">
        <v>568</v>
      </c>
    </row>
    <row r="6" spans="2:7" x14ac:dyDescent="0.2">
      <c r="B6" s="14">
        <v>2</v>
      </c>
      <c r="C6" s="6" t="s">
        <v>577</v>
      </c>
      <c r="D6" s="14" t="s">
        <v>556</v>
      </c>
      <c r="F6" s="13"/>
      <c r="G6" s="14" t="s">
        <v>569</v>
      </c>
    </row>
    <row r="7" spans="2:7" x14ac:dyDescent="0.2">
      <c r="B7" s="14">
        <v>3</v>
      </c>
      <c r="C7" s="6" t="s">
        <v>596</v>
      </c>
      <c r="D7" s="14" t="s">
        <v>557</v>
      </c>
      <c r="F7" s="13"/>
      <c r="G7" s="14" t="s">
        <v>486</v>
      </c>
    </row>
    <row r="8" spans="2:7" x14ac:dyDescent="0.2">
      <c r="B8" s="14">
        <v>4</v>
      </c>
      <c r="C8" s="14" t="s">
        <v>599</v>
      </c>
      <c r="D8" s="14" t="s">
        <v>558</v>
      </c>
      <c r="F8" s="13"/>
      <c r="G8" s="14" t="s">
        <v>92</v>
      </c>
    </row>
    <row r="9" spans="2:7" x14ac:dyDescent="0.2">
      <c r="B9" s="14">
        <v>5</v>
      </c>
      <c r="C9" s="14" t="s">
        <v>600</v>
      </c>
      <c r="D9" s="14" t="s">
        <v>559</v>
      </c>
      <c r="F9" s="13"/>
      <c r="G9" s="14" t="s">
        <v>571</v>
      </c>
    </row>
    <row r="10" spans="2:7" x14ac:dyDescent="0.2">
      <c r="B10" s="14">
        <v>6</v>
      </c>
      <c r="C10" s="6" t="s">
        <v>581</v>
      </c>
      <c r="D10" s="14" t="s">
        <v>560</v>
      </c>
      <c r="F10" s="13"/>
      <c r="G10" s="14" t="s">
        <v>572</v>
      </c>
    </row>
    <row r="11" spans="2:7" x14ac:dyDescent="0.2">
      <c r="B11" s="14">
        <v>7</v>
      </c>
      <c r="C11" s="14" t="s">
        <v>601</v>
      </c>
      <c r="D11" s="14" t="s">
        <v>561</v>
      </c>
      <c r="F11" s="13"/>
      <c r="G11" s="14" t="s">
        <v>573</v>
      </c>
    </row>
    <row r="12" spans="2:7" x14ac:dyDescent="0.2">
      <c r="B12" s="14">
        <v>8</v>
      </c>
      <c r="C12" s="6" t="s">
        <v>582</v>
      </c>
      <c r="D12" s="14" t="s">
        <v>562</v>
      </c>
      <c r="F12" s="13"/>
      <c r="G12" s="14" t="s">
        <v>574</v>
      </c>
    </row>
    <row r="13" spans="2:7" x14ac:dyDescent="0.2">
      <c r="B13" s="14">
        <v>9</v>
      </c>
      <c r="C13" s="6" t="s">
        <v>591</v>
      </c>
      <c r="D13" s="14" t="s">
        <v>563</v>
      </c>
      <c r="F13" s="13"/>
      <c r="G13" s="14" t="s">
        <v>573</v>
      </c>
    </row>
    <row r="14" spans="2:7" x14ac:dyDescent="0.2">
      <c r="B14" s="14">
        <v>10</v>
      </c>
      <c r="C14" s="6" t="s">
        <v>586</v>
      </c>
      <c r="D14" s="14" t="s">
        <v>564</v>
      </c>
      <c r="F14" s="13"/>
      <c r="G14" s="14" t="s">
        <v>570</v>
      </c>
    </row>
    <row r="15" spans="2:7" x14ac:dyDescent="0.2">
      <c r="B15" s="14">
        <v>11</v>
      </c>
      <c r="C15" s="14" t="s">
        <v>602</v>
      </c>
      <c r="D15" s="14" t="s">
        <v>565</v>
      </c>
      <c r="F15" s="13"/>
      <c r="G15" s="14" t="s">
        <v>98</v>
      </c>
    </row>
    <row r="16" spans="2:7" x14ac:dyDescent="0.2">
      <c r="B16" s="14">
        <v>12</v>
      </c>
      <c r="C16" s="6" t="s">
        <v>594</v>
      </c>
      <c r="D16" s="14" t="s">
        <v>566</v>
      </c>
      <c r="F16" s="13"/>
      <c r="G16" s="14" t="s">
        <v>569</v>
      </c>
    </row>
    <row r="17" spans="2:7" x14ac:dyDescent="0.2">
      <c r="B17" s="14">
        <v>13</v>
      </c>
      <c r="C17" s="14" t="s">
        <v>603</v>
      </c>
      <c r="D17" s="14" t="s">
        <v>567</v>
      </c>
      <c r="F17" s="13"/>
      <c r="G17" s="14" t="s">
        <v>98</v>
      </c>
    </row>
  </sheetData>
  <sheetProtection algorithmName="SHA-512" hashValue="qnK/EXNLEQquDWPrTJfiyU+AEah/nNiBX6m1v39mNulgVuUSj6aWThXxQSzsfnMy9+cI8ZK7+Xm90V4YYwb82w==" saltValue="pYE+IdX7kj7YMv/ek9ivDw==" spinCount="100000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3:G14"/>
  <sheetViews>
    <sheetView workbookViewId="0">
      <selection activeCell="C4" sqref="C4"/>
    </sheetView>
  </sheetViews>
  <sheetFormatPr defaultRowHeight="12.75" x14ac:dyDescent="0.2"/>
  <cols>
    <col min="1" max="2" width="9.140625" style="1"/>
    <col min="3" max="3" width="18.140625" style="1" customWidth="1"/>
    <col min="4" max="4" width="16.42578125" style="1" customWidth="1"/>
    <col min="5" max="5" width="15" style="1" customWidth="1"/>
    <col min="6" max="6" width="9.140625" style="1"/>
    <col min="7" max="7" width="20.42578125" style="1" bestFit="1" customWidth="1"/>
    <col min="8" max="16384" width="9.140625" style="1"/>
  </cols>
  <sheetData>
    <row r="3" spans="2:7" x14ac:dyDescent="0.2">
      <c r="B3" s="2" t="s">
        <v>119</v>
      </c>
      <c r="C3" s="2" t="s">
        <v>122</v>
      </c>
      <c r="D3" s="2" t="s">
        <v>121</v>
      </c>
      <c r="E3" s="2" t="s">
        <v>120</v>
      </c>
      <c r="F3" s="2" t="s">
        <v>123</v>
      </c>
      <c r="G3" s="2" t="s">
        <v>91</v>
      </c>
    </row>
    <row r="4" spans="2:7" ht="15" x14ac:dyDescent="0.25">
      <c r="B4">
        <v>1</v>
      </c>
      <c r="C4" t="s">
        <v>644</v>
      </c>
      <c r="G4" t="s">
        <v>99</v>
      </c>
    </row>
    <row r="5" spans="2:7" ht="15" x14ac:dyDescent="0.25">
      <c r="B5">
        <v>2</v>
      </c>
      <c r="C5" t="s">
        <v>645</v>
      </c>
      <c r="G5" t="s">
        <v>627</v>
      </c>
    </row>
    <row r="6" spans="2:7" ht="15" x14ac:dyDescent="0.25">
      <c r="B6">
        <v>3</v>
      </c>
      <c r="C6" s="14" t="s">
        <v>599</v>
      </c>
      <c r="G6" t="s">
        <v>630</v>
      </c>
    </row>
    <row r="7" spans="2:7" ht="15" x14ac:dyDescent="0.25">
      <c r="B7">
        <v>3</v>
      </c>
      <c r="C7" t="s">
        <v>646</v>
      </c>
      <c r="G7" t="s">
        <v>628</v>
      </c>
    </row>
    <row r="8" spans="2:7" ht="15" x14ac:dyDescent="0.25">
      <c r="B8">
        <v>5</v>
      </c>
      <c r="C8" t="s">
        <v>647</v>
      </c>
      <c r="G8" t="s">
        <v>650</v>
      </c>
    </row>
    <row r="9" spans="2:7" ht="15" x14ac:dyDescent="0.25">
      <c r="B9">
        <v>6</v>
      </c>
      <c r="C9" s="6" t="s">
        <v>594</v>
      </c>
      <c r="G9" t="s">
        <v>651</v>
      </c>
    </row>
    <row r="10" spans="2:7" ht="15" x14ac:dyDescent="0.25">
      <c r="B10">
        <v>7</v>
      </c>
      <c r="C10" s="6" t="s">
        <v>588</v>
      </c>
      <c r="G10" t="s">
        <v>635</v>
      </c>
    </row>
    <row r="11" spans="2:7" ht="15" x14ac:dyDescent="0.25">
      <c r="B11">
        <v>8</v>
      </c>
      <c r="C11" t="s">
        <v>648</v>
      </c>
      <c r="G11" t="s">
        <v>652</v>
      </c>
    </row>
    <row r="12" spans="2:7" ht="15" x14ac:dyDescent="0.25">
      <c r="B12">
        <v>9</v>
      </c>
      <c r="C12" s="14" t="s">
        <v>600</v>
      </c>
      <c r="G12" t="s">
        <v>641</v>
      </c>
    </row>
    <row r="13" spans="2:7" ht="15" x14ac:dyDescent="0.25">
      <c r="B13">
        <v>10</v>
      </c>
      <c r="C13" t="s">
        <v>649</v>
      </c>
      <c r="G13" t="s">
        <v>629</v>
      </c>
    </row>
    <row r="14" spans="2:7" ht="15" x14ac:dyDescent="0.25">
      <c r="B14">
        <v>11</v>
      </c>
      <c r="C14" t="s">
        <v>654</v>
      </c>
      <c r="G14" t="s">
        <v>653</v>
      </c>
    </row>
  </sheetData>
  <sheetProtection algorithmName="SHA-512" hashValue="LC0uKGRMOrmlJGNf8ya1r3qwuXjqtybUEvq2JyAh3OJ2mNnv+d0dFgom8kUx4vleE7ARozeQ/zeZ8Ju43NwE4w==" saltValue="oJCtxTn1KZQ4EEtqZ4Fs7A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3:G40"/>
  <sheetViews>
    <sheetView zoomScale="106" zoomScaleNormal="106" workbookViewId="0">
      <selection activeCell="C4" sqref="C4"/>
    </sheetView>
  </sheetViews>
  <sheetFormatPr defaultRowHeight="12.75" x14ac:dyDescent="0.2"/>
  <cols>
    <col min="1" max="2" width="9.140625" style="1"/>
    <col min="3" max="3" width="18.140625" style="1" customWidth="1"/>
    <col min="4" max="4" width="16.42578125" style="1" customWidth="1"/>
    <col min="5" max="5" width="15" style="1" customWidth="1"/>
    <col min="6" max="6" width="9.140625" style="1"/>
    <col min="7" max="7" width="20.42578125" style="1" bestFit="1" customWidth="1"/>
    <col min="8" max="16384" width="9.140625" style="1"/>
  </cols>
  <sheetData>
    <row r="3" spans="2:7" x14ac:dyDescent="0.2">
      <c r="B3" s="2" t="s">
        <v>119</v>
      </c>
      <c r="C3" s="2" t="s">
        <v>122</v>
      </c>
      <c r="D3" s="2" t="s">
        <v>121</v>
      </c>
      <c r="E3" s="2" t="s">
        <v>120</v>
      </c>
      <c r="F3" s="2" t="s">
        <v>123</v>
      </c>
      <c r="G3" s="2" t="s">
        <v>91</v>
      </c>
    </row>
    <row r="4" spans="2:7" ht="15" x14ac:dyDescent="0.2">
      <c r="B4" s="1">
        <v>1</v>
      </c>
      <c r="C4" s="6" t="str">
        <f>CONCATENATE(D4,E4)</f>
        <v>MAYNARDJohanna</v>
      </c>
      <c r="D4" s="21" t="s">
        <v>684</v>
      </c>
      <c r="E4" s="21" t="s">
        <v>768</v>
      </c>
      <c r="F4" s="20" t="s">
        <v>715</v>
      </c>
      <c r="G4" s="21" t="s">
        <v>789</v>
      </c>
    </row>
    <row r="5" spans="2:7" ht="15" x14ac:dyDescent="0.25">
      <c r="B5" s="1">
        <v>2</v>
      </c>
      <c r="C5" s="6" t="s">
        <v>579</v>
      </c>
      <c r="D5" t="s">
        <v>709</v>
      </c>
      <c r="E5" t="s">
        <v>779</v>
      </c>
      <c r="F5" t="s">
        <v>715</v>
      </c>
      <c r="G5" t="s">
        <v>568</v>
      </c>
    </row>
    <row r="6" spans="2:7" ht="15" x14ac:dyDescent="0.25">
      <c r="B6" s="1">
        <v>3</v>
      </c>
      <c r="C6" s="6" t="str">
        <f>CONCATENATE(D6,E6)</f>
        <v>LEVINCharlotte</v>
      </c>
      <c r="D6" t="s">
        <v>767</v>
      </c>
      <c r="E6" t="s">
        <v>226</v>
      </c>
      <c r="F6" t="s">
        <v>715</v>
      </c>
      <c r="G6" t="s">
        <v>788</v>
      </c>
    </row>
    <row r="7" spans="2:7" ht="15" x14ac:dyDescent="0.25">
      <c r="B7" s="1">
        <v>3</v>
      </c>
      <c r="C7" s="29" t="s">
        <v>599</v>
      </c>
      <c r="D7" t="s">
        <v>775</v>
      </c>
      <c r="E7" t="s">
        <v>776</v>
      </c>
      <c r="F7" t="s">
        <v>715</v>
      </c>
      <c r="G7" t="s">
        <v>92</v>
      </c>
    </row>
    <row r="8" spans="2:7" ht="15" x14ac:dyDescent="0.25">
      <c r="B8" s="1">
        <v>5</v>
      </c>
      <c r="C8" s="6" t="s">
        <v>575</v>
      </c>
      <c r="D8" t="s">
        <v>761</v>
      </c>
      <c r="E8" t="s">
        <v>762</v>
      </c>
      <c r="F8" t="s">
        <v>715</v>
      </c>
      <c r="G8" t="s">
        <v>99</v>
      </c>
    </row>
    <row r="9" spans="2:7" ht="15" x14ac:dyDescent="0.2">
      <c r="B9" s="1">
        <v>6</v>
      </c>
      <c r="C9" s="6" t="s">
        <v>583</v>
      </c>
      <c r="D9" s="20" t="s">
        <v>780</v>
      </c>
      <c r="E9" s="20" t="s">
        <v>232</v>
      </c>
      <c r="F9" s="20" t="s">
        <v>715</v>
      </c>
      <c r="G9" s="20" t="s">
        <v>97</v>
      </c>
    </row>
    <row r="10" spans="2:7" ht="15" x14ac:dyDescent="0.25">
      <c r="B10" s="1">
        <v>7</v>
      </c>
      <c r="C10" s="6" t="s">
        <v>588</v>
      </c>
      <c r="D10" t="s">
        <v>771</v>
      </c>
      <c r="E10" t="s">
        <v>772</v>
      </c>
      <c r="F10" t="s">
        <v>715</v>
      </c>
      <c r="G10" t="s">
        <v>568</v>
      </c>
    </row>
    <row r="11" spans="2:7" ht="15" x14ac:dyDescent="0.2">
      <c r="B11" s="1">
        <v>8</v>
      </c>
      <c r="C11" s="6" t="str">
        <f>CONCATENATE(D11,E11)</f>
        <v>WOODROWMegan</v>
      </c>
      <c r="D11" s="20" t="s">
        <v>781</v>
      </c>
      <c r="E11" s="20" t="s">
        <v>782</v>
      </c>
      <c r="F11" s="20" t="s">
        <v>715</v>
      </c>
      <c r="G11" s="20" t="s">
        <v>790</v>
      </c>
    </row>
    <row r="12" spans="2:7" ht="15" x14ac:dyDescent="0.25">
      <c r="B12" s="1">
        <v>9</v>
      </c>
      <c r="C12" s="10" t="s">
        <v>645</v>
      </c>
      <c r="D12" t="s">
        <v>773</v>
      </c>
      <c r="E12" t="s">
        <v>774</v>
      </c>
      <c r="F12" t="s">
        <v>715</v>
      </c>
      <c r="G12" t="s">
        <v>719</v>
      </c>
    </row>
    <row r="13" spans="2:7" ht="15" x14ac:dyDescent="0.2">
      <c r="B13" s="1">
        <v>10</v>
      </c>
      <c r="C13" s="6" t="str">
        <f>CONCATENATE(D13,E13)</f>
        <v>MASONMariette</v>
      </c>
      <c r="D13" s="21" t="s">
        <v>769</v>
      </c>
      <c r="E13" s="21" t="s">
        <v>770</v>
      </c>
      <c r="F13" s="20" t="s">
        <v>715</v>
      </c>
      <c r="G13" s="21" t="s">
        <v>99</v>
      </c>
    </row>
    <row r="14" spans="2:7" ht="15" x14ac:dyDescent="0.25">
      <c r="B14" s="1">
        <v>11</v>
      </c>
      <c r="C14" s="6" t="s">
        <v>596</v>
      </c>
      <c r="D14" t="s">
        <v>658</v>
      </c>
      <c r="E14" t="s">
        <v>226</v>
      </c>
      <c r="F14" t="s">
        <v>715</v>
      </c>
      <c r="G14" t="s">
        <v>785</v>
      </c>
    </row>
    <row r="15" spans="2:7" ht="15" x14ac:dyDescent="0.25">
      <c r="B15" s="1">
        <v>12</v>
      </c>
      <c r="C15" s="6" t="s">
        <v>581</v>
      </c>
      <c r="D15" t="s">
        <v>777</v>
      </c>
      <c r="E15" t="s">
        <v>778</v>
      </c>
      <c r="F15" t="s">
        <v>715</v>
      </c>
      <c r="G15" t="s">
        <v>572</v>
      </c>
    </row>
    <row r="16" spans="2:7" ht="15" x14ac:dyDescent="0.25">
      <c r="B16" s="1">
        <v>13</v>
      </c>
      <c r="C16" s="6" t="str">
        <f>CONCATENATE(D16,E16)</f>
        <v>YOUNGValerie</v>
      </c>
      <c r="D16" t="s">
        <v>783</v>
      </c>
      <c r="E16" t="s">
        <v>784</v>
      </c>
      <c r="F16" t="s">
        <v>715</v>
      </c>
      <c r="G16" t="s">
        <v>791</v>
      </c>
    </row>
    <row r="17" spans="2:7" ht="15" x14ac:dyDescent="0.25">
      <c r="B17" s="1">
        <v>14</v>
      </c>
      <c r="C17" s="6" t="str">
        <f>CONCATENATE(D17,E17)</f>
        <v>KIYPatricia</v>
      </c>
      <c r="D17" t="s">
        <v>763</v>
      </c>
      <c r="E17" t="s">
        <v>764</v>
      </c>
      <c r="F17" t="s">
        <v>715</v>
      </c>
      <c r="G17" t="s">
        <v>787</v>
      </c>
    </row>
    <row r="18" spans="2:7" ht="15" x14ac:dyDescent="0.25">
      <c r="B18" s="1">
        <v>15</v>
      </c>
      <c r="C18" s="6" t="s">
        <v>595</v>
      </c>
      <c r="D18" t="s">
        <v>756</v>
      </c>
      <c r="E18" t="s">
        <v>237</v>
      </c>
      <c r="F18" t="s">
        <v>715</v>
      </c>
      <c r="G18" t="s">
        <v>98</v>
      </c>
    </row>
    <row r="19" spans="2:7" ht="15" x14ac:dyDescent="0.25">
      <c r="B19" s="1">
        <v>16</v>
      </c>
      <c r="C19" s="6" t="str">
        <f>CONCATENATE(D19,E19)</f>
        <v>LAKEYSian</v>
      </c>
      <c r="D19" t="s">
        <v>765</v>
      </c>
      <c r="E19" t="s">
        <v>766</v>
      </c>
      <c r="F19" t="s">
        <v>715</v>
      </c>
      <c r="G19" t="s">
        <v>727</v>
      </c>
    </row>
    <row r="20" spans="2:7" ht="15" x14ac:dyDescent="0.25">
      <c r="B20" s="1">
        <v>17</v>
      </c>
      <c r="C20" s="6" t="str">
        <f>CONCATENATE(D20,E20)</f>
        <v>DOOLEYGeraldine</v>
      </c>
      <c r="D20" t="s">
        <v>757</v>
      </c>
      <c r="E20" t="s">
        <v>758</v>
      </c>
      <c r="F20" t="s">
        <v>715</v>
      </c>
      <c r="G20" t="s">
        <v>786</v>
      </c>
    </row>
    <row r="21" spans="2:7" ht="15" x14ac:dyDescent="0.25">
      <c r="B21" s="1">
        <v>18</v>
      </c>
      <c r="C21" s="6" t="str">
        <f>CONCATENATE(D21,E21)</f>
        <v>BONDDani</v>
      </c>
      <c r="D21" t="s">
        <v>753</v>
      </c>
      <c r="E21" t="s">
        <v>754</v>
      </c>
      <c r="F21" t="s">
        <v>715</v>
      </c>
      <c r="G21" t="s">
        <v>785</v>
      </c>
    </row>
    <row r="22" spans="2:7" ht="15" x14ac:dyDescent="0.25">
      <c r="B22" s="1">
        <v>19</v>
      </c>
      <c r="C22" s="27" t="s">
        <v>128</v>
      </c>
      <c r="D22" t="s">
        <v>759</v>
      </c>
      <c r="E22" t="s">
        <v>760</v>
      </c>
      <c r="F22" t="s">
        <v>715</v>
      </c>
      <c r="G22" t="s">
        <v>785</v>
      </c>
    </row>
    <row r="23" spans="2:7" ht="15" x14ac:dyDescent="0.25">
      <c r="B23" s="1">
        <v>20</v>
      </c>
      <c r="C23" s="6" t="s">
        <v>594</v>
      </c>
      <c r="D23" t="s">
        <v>755</v>
      </c>
      <c r="E23" t="s">
        <v>233</v>
      </c>
      <c r="F23" t="s">
        <v>715</v>
      </c>
      <c r="G23" t="s">
        <v>98</v>
      </c>
    </row>
    <row r="24" spans="2:7" ht="15" x14ac:dyDescent="0.25">
      <c r="C24"/>
    </row>
    <row r="25" spans="2:7" ht="15" x14ac:dyDescent="0.25">
      <c r="C25"/>
    </row>
    <row r="29" spans="2:7" x14ac:dyDescent="0.2">
      <c r="C29" s="6"/>
    </row>
    <row r="30" spans="2:7" x14ac:dyDescent="0.2">
      <c r="C30" s="6"/>
    </row>
    <row r="35" spans="3:3" x14ac:dyDescent="0.2">
      <c r="C35" s="6"/>
    </row>
    <row r="37" spans="3:3" ht="15" x14ac:dyDescent="0.25">
      <c r="C37"/>
    </row>
    <row r="38" spans="3:3" x14ac:dyDescent="0.2">
      <c r="C38" s="6"/>
    </row>
    <row r="39" spans="3:3" x14ac:dyDescent="0.2">
      <c r="C39" s="6"/>
    </row>
    <row r="40" spans="3:3" ht="15" x14ac:dyDescent="0.25">
      <c r="C40"/>
    </row>
  </sheetData>
  <sheetProtection algorithmName="SHA-512" hashValue="Y9hy+ICE2buum5FgqEMwkih+VTgEoLnMJa30R9ElACFKH68w6ORzcRFIvacabfBRDAWRBovW/G62LKPPCaFWnQ==" saltValue="i9yxlCq5nEWqfMpuu83n2g==" spinCount="100000" sheet="1" objects="1" scenarios="1"/>
  <sortState ref="B4:G23">
    <sortCondition ref="B4:B2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2:O108"/>
  <sheetViews>
    <sheetView zoomScale="98" zoomScaleNormal="98" workbookViewId="0">
      <selection activeCell="B5" sqref="B5"/>
    </sheetView>
  </sheetViews>
  <sheetFormatPr defaultRowHeight="15" x14ac:dyDescent="0.25"/>
  <cols>
    <col min="2" max="2" width="24.7109375" customWidth="1"/>
    <col min="3" max="3" width="10.28515625" customWidth="1"/>
    <col min="4" max="4" width="11.140625" customWidth="1"/>
    <col min="5" max="5" width="11" customWidth="1"/>
    <col min="6" max="6" width="11.28515625" customWidth="1"/>
    <col min="7" max="7" width="10.42578125" customWidth="1"/>
    <col min="8" max="8" width="5.28515625" customWidth="1"/>
    <col min="9" max="9" width="19" customWidth="1"/>
    <col min="10" max="10" width="7.42578125" customWidth="1"/>
    <col min="15" max="15" width="10.28515625" customWidth="1"/>
  </cols>
  <sheetData>
    <row r="2" spans="1:15" x14ac:dyDescent="0.25">
      <c r="K2" s="10"/>
    </row>
    <row r="3" spans="1:15" ht="33.75" customHeight="1" x14ac:dyDescent="0.25">
      <c r="B3" s="18" t="s">
        <v>606</v>
      </c>
      <c r="C3" s="30" t="s">
        <v>552</v>
      </c>
      <c r="D3" s="30"/>
      <c r="E3" s="30"/>
      <c r="F3" s="30"/>
      <c r="G3" s="30"/>
      <c r="I3" s="31" t="s">
        <v>553</v>
      </c>
      <c r="K3" s="9"/>
    </row>
    <row r="4" spans="1:15" x14ac:dyDescent="0.25">
      <c r="B4" s="15" t="s">
        <v>605</v>
      </c>
      <c r="C4" s="9" t="s">
        <v>483</v>
      </c>
      <c r="D4" t="s">
        <v>484</v>
      </c>
      <c r="E4" t="s">
        <v>485</v>
      </c>
      <c r="F4" t="s">
        <v>96</v>
      </c>
      <c r="G4" t="s">
        <v>486</v>
      </c>
      <c r="I4" s="31"/>
      <c r="K4" s="9" t="s">
        <v>483</v>
      </c>
      <c r="L4" t="s">
        <v>484</v>
      </c>
      <c r="M4" t="s">
        <v>485</v>
      </c>
      <c r="N4" t="s">
        <v>96</v>
      </c>
      <c r="O4" t="s">
        <v>486</v>
      </c>
    </row>
    <row r="5" spans="1:15" x14ac:dyDescent="0.25">
      <c r="B5" s="6" t="s">
        <v>597</v>
      </c>
      <c r="C5">
        <f>IF(K5&gt;0,+K5,21)</f>
        <v>21</v>
      </c>
      <c r="D5">
        <f>IF(L5&gt;0,+L5,25)</f>
        <v>23</v>
      </c>
      <c r="E5">
        <f>IF(M5&gt;0,+M5,14)</f>
        <v>14</v>
      </c>
      <c r="F5">
        <f>IF(N5&gt;0,+N5,12)</f>
        <v>12</v>
      </c>
      <c r="G5">
        <f>IF(O5&gt;0,+O5,21)</f>
        <v>21</v>
      </c>
      <c r="H5">
        <f>MAX(C5:G5)</f>
        <v>23</v>
      </c>
      <c r="I5" s="1">
        <f>SUM(C5:G5)-H5</f>
        <v>68</v>
      </c>
      <c r="J5" s="1"/>
      <c r="K5">
        <f>SUMIF('Ssx-Women'!$C$4:$C$45,+WomenOverall!B5,'Ssx-Women'!$B$4:$B$45)</f>
        <v>0</v>
      </c>
      <c r="L5">
        <f>SUMIF('Invicta-Women'!$C$4:$C$68,+WomenOverall!B5,'Invicta-Women'!$B$4:$B$68)</f>
        <v>23</v>
      </c>
      <c r="M5">
        <f>SUMIF('Bton-Women'!$C$4:$C$59,+WomenOverall!B5,'Bton-Women'!$B$4:$B$59)</f>
        <v>0</v>
      </c>
      <c r="N5">
        <f>SUMIF('Bxly-Women'!$C$4:$C$14,+WomenOverall!B5,'Bxly-Women'!$B$4:$B$14)</f>
        <v>0</v>
      </c>
      <c r="O5">
        <f>SUMIF('Chi-Women'!$C$4:$C$30,+WomenOverall!B5,'Chi-Women'!$B$4:$B$30)</f>
        <v>0</v>
      </c>
    </row>
    <row r="6" spans="1:15" x14ac:dyDescent="0.25">
      <c r="B6" s="6" t="s">
        <v>591</v>
      </c>
      <c r="C6">
        <f t="shared" ref="C6:C9" si="0">IF(K6&gt;0,+K6,21)</f>
        <v>21</v>
      </c>
      <c r="D6">
        <f t="shared" ref="D6:D9" si="1">IF(L6&gt;0,+L6,25)</f>
        <v>17</v>
      </c>
      <c r="E6">
        <f t="shared" ref="E6:E9" si="2">IF(M6&gt;0,+M6,14)</f>
        <v>9</v>
      </c>
      <c r="F6">
        <f t="shared" ref="F6:F11" si="3">IF(N6&gt;0,+N6,12)</f>
        <v>12</v>
      </c>
      <c r="G6">
        <f t="shared" ref="G6:G59" si="4">IF(O6&gt;0,+O6,21)</f>
        <v>21</v>
      </c>
      <c r="H6">
        <f t="shared" ref="H6:H9" si="5">MAX(C6:G6)</f>
        <v>21</v>
      </c>
      <c r="I6" s="1">
        <f t="shared" ref="I6:I9" si="6">SUM(C6:G6)-H6</f>
        <v>59</v>
      </c>
      <c r="J6" s="1"/>
      <c r="K6">
        <f>SUMIF('Ssx-Women'!$C$4:$C$45,+WomenOverall!B6,'Ssx-Women'!$B$4:$B$45)</f>
        <v>0</v>
      </c>
      <c r="L6">
        <f>SUMIF('Invicta-Women'!$C$4:$C$68,+WomenOverall!B6,'Invicta-Women'!$B$4:$B$68)</f>
        <v>17</v>
      </c>
      <c r="M6">
        <f>SUMIF('Bton-Women'!$C$4:$C$59,+WomenOverall!B6,'Bton-Women'!$B$4:$B$59)</f>
        <v>9</v>
      </c>
      <c r="N6">
        <f>SUMIF('Bxly-Women'!$C$4:$C$14,+WomenOverall!B6,'Bxly-Women'!$B$4:$B$14)</f>
        <v>0</v>
      </c>
      <c r="O6">
        <f>SUMIF('Chi-Women'!$C$4:$C$30,+WomenOverall!B6,'Chi-Women'!$B$4:$B$30)</f>
        <v>0</v>
      </c>
    </row>
    <row r="7" spans="1:15" x14ac:dyDescent="0.25">
      <c r="B7" s="29" t="s">
        <v>601</v>
      </c>
      <c r="C7">
        <f t="shared" si="0"/>
        <v>21</v>
      </c>
      <c r="D7">
        <f t="shared" si="1"/>
        <v>25</v>
      </c>
      <c r="E7">
        <f t="shared" si="2"/>
        <v>7</v>
      </c>
      <c r="F7">
        <f t="shared" si="3"/>
        <v>12</v>
      </c>
      <c r="G7">
        <f t="shared" si="4"/>
        <v>21</v>
      </c>
      <c r="H7">
        <f t="shared" si="5"/>
        <v>25</v>
      </c>
      <c r="I7" s="1">
        <f t="shared" si="6"/>
        <v>61</v>
      </c>
      <c r="J7" s="1"/>
      <c r="K7">
        <f>SUMIF('Ssx-Women'!$C$4:$C$45,+WomenOverall!B7,'Ssx-Women'!$B$4:$B$45)</f>
        <v>0</v>
      </c>
      <c r="L7">
        <f>SUMIF('Invicta-Women'!$C$4:$C$68,+WomenOverall!B7,'Invicta-Women'!$B$4:$B$68)</f>
        <v>0</v>
      </c>
      <c r="M7">
        <f>SUMIF('Bton-Women'!$C$4:$C$59,+WomenOverall!B7,'Bton-Women'!$B$4:$B$59)</f>
        <v>7</v>
      </c>
      <c r="N7">
        <f>SUMIF('Bxly-Women'!$C$4:$C$14,+WomenOverall!B7,'Bxly-Women'!$B$4:$B$14)</f>
        <v>0</v>
      </c>
      <c r="O7">
        <f>SUMIF('Chi-Women'!$C$4:$C$30,+WomenOverall!B7,'Chi-Women'!$B$4:$B$30)</f>
        <v>0</v>
      </c>
    </row>
    <row r="8" spans="1:15" x14ac:dyDescent="0.25">
      <c r="A8" s="1"/>
      <c r="B8" s="6" t="s">
        <v>578</v>
      </c>
      <c r="C8">
        <f t="shared" si="0"/>
        <v>21</v>
      </c>
      <c r="D8">
        <f t="shared" si="1"/>
        <v>3</v>
      </c>
      <c r="E8">
        <f t="shared" si="2"/>
        <v>14</v>
      </c>
      <c r="F8">
        <f t="shared" si="3"/>
        <v>12</v>
      </c>
      <c r="G8">
        <f t="shared" si="4"/>
        <v>21</v>
      </c>
      <c r="H8">
        <f t="shared" si="5"/>
        <v>21</v>
      </c>
      <c r="I8" s="1">
        <f t="shared" si="6"/>
        <v>50</v>
      </c>
      <c r="J8" s="1"/>
      <c r="K8">
        <f>SUMIF('Ssx-Women'!$C$4:$C$45,+WomenOverall!B8,'Ssx-Women'!$B$4:$B$45)</f>
        <v>0</v>
      </c>
      <c r="L8">
        <f>SUMIF('Invicta-Women'!$C$4:$C$68,+WomenOverall!B8,'Invicta-Women'!$B$4:$B$68)</f>
        <v>3</v>
      </c>
      <c r="M8">
        <f>SUMIF('Bton-Women'!$C$4:$C$59,+WomenOverall!B8,'Bton-Women'!$B$4:$B$59)</f>
        <v>0</v>
      </c>
      <c r="N8">
        <f>SUMIF('Bxly-Women'!$C$4:$C$14,+WomenOverall!B8,'Bxly-Women'!$B$4:$B$14)</f>
        <v>0</v>
      </c>
      <c r="O8">
        <f>SUMIF('Chi-Women'!$C$4:$C$30,+WomenOverall!B8,'Chi-Women'!$B$4:$B$30)</f>
        <v>0</v>
      </c>
    </row>
    <row r="9" spans="1:15" x14ac:dyDescent="0.25">
      <c r="B9" s="6" t="s">
        <v>580</v>
      </c>
      <c r="C9">
        <f t="shared" si="0"/>
        <v>21</v>
      </c>
      <c r="D9">
        <f t="shared" si="1"/>
        <v>6</v>
      </c>
      <c r="E9">
        <f t="shared" si="2"/>
        <v>14</v>
      </c>
      <c r="F9">
        <f t="shared" si="3"/>
        <v>12</v>
      </c>
      <c r="G9">
        <f t="shared" si="4"/>
        <v>21</v>
      </c>
      <c r="H9">
        <f t="shared" si="5"/>
        <v>21</v>
      </c>
      <c r="I9" s="1">
        <f t="shared" si="6"/>
        <v>53</v>
      </c>
      <c r="J9" s="1"/>
      <c r="K9">
        <f>SUMIF('Ssx-Women'!$C$4:$C$45,+WomenOverall!B9,'Ssx-Women'!$B$4:$B$45)</f>
        <v>0</v>
      </c>
      <c r="L9">
        <f>SUMIF('Invicta-Women'!$C$4:$C$68,+WomenOverall!B9,'Invicta-Women'!$B$4:$B$68)</f>
        <v>6</v>
      </c>
      <c r="M9">
        <f>SUMIF('Bton-Women'!$C$4:$C$59,+WomenOverall!B9,'Bton-Women'!$B$4:$B$59)</f>
        <v>0</v>
      </c>
      <c r="N9">
        <f>SUMIF('Bxly-Women'!$C$4:$C$14,+WomenOverall!B9,'Bxly-Women'!$B$4:$B$14)</f>
        <v>0</v>
      </c>
      <c r="O9">
        <f>SUMIF('Chi-Women'!$C$4:$C$30,+WomenOverall!B9,'Chi-Women'!$B$4:$B$30)</f>
        <v>0</v>
      </c>
    </row>
    <row r="10" spans="1:15" x14ac:dyDescent="0.25">
      <c r="B10" s="10" t="s">
        <v>649</v>
      </c>
      <c r="C10">
        <f t="shared" ref="C10:C11" si="7">IF(K10&gt;0,+K10,21)</f>
        <v>21</v>
      </c>
      <c r="D10">
        <f t="shared" ref="D10:D11" si="8">IF(L10&gt;0,+L10,25)</f>
        <v>25</v>
      </c>
      <c r="E10">
        <f t="shared" ref="E10:E11" si="9">IF(M10&gt;0,+M10,14)</f>
        <v>14</v>
      </c>
      <c r="F10">
        <f t="shared" si="3"/>
        <v>10</v>
      </c>
      <c r="G10">
        <f t="shared" si="4"/>
        <v>21</v>
      </c>
      <c r="H10">
        <f t="shared" ref="H10:H11" si="10">MAX(C10:G10)</f>
        <v>25</v>
      </c>
      <c r="I10" s="1">
        <f t="shared" ref="I10:I11" si="11">SUM(C10:G10)-H10</f>
        <v>66</v>
      </c>
      <c r="J10" s="1"/>
      <c r="K10">
        <f>SUMIF('Ssx-Women'!$C$4:$C$45,+WomenOverall!B10,'Ssx-Women'!$B$4:$B$45)</f>
        <v>0</v>
      </c>
      <c r="L10">
        <f>SUMIF('Invicta-Women'!$C$4:$C$68,+WomenOverall!B10,'Invicta-Women'!$B$4:$B$68)</f>
        <v>0</v>
      </c>
      <c r="M10">
        <f>SUMIF('Bton-Women'!$C$4:$C$59,+WomenOverall!B10,'Bton-Women'!$B$4:$B$59)</f>
        <v>0</v>
      </c>
      <c r="N10">
        <f>SUMIF('Bxly-Women'!$C$4:$C$14,+WomenOverall!B10,'Bxly-Women'!$B$4:$B$14)</f>
        <v>10</v>
      </c>
      <c r="O10">
        <f>SUMIF('Chi-Women'!$C$4:$C$30,+WomenOverall!B10,'Chi-Women'!$B$4:$B$30)</f>
        <v>0</v>
      </c>
    </row>
    <row r="11" spans="1:15" x14ac:dyDescent="0.25">
      <c r="B11" s="6" t="s">
        <v>596</v>
      </c>
      <c r="C11">
        <f t="shared" si="7"/>
        <v>3</v>
      </c>
      <c r="D11">
        <f t="shared" si="8"/>
        <v>22</v>
      </c>
      <c r="E11">
        <f t="shared" si="9"/>
        <v>3</v>
      </c>
      <c r="F11">
        <f t="shared" si="3"/>
        <v>12</v>
      </c>
      <c r="G11">
        <f t="shared" si="4"/>
        <v>11</v>
      </c>
      <c r="H11">
        <f t="shared" si="10"/>
        <v>22</v>
      </c>
      <c r="I11" s="1">
        <f t="shared" si="11"/>
        <v>29</v>
      </c>
      <c r="J11" s="1"/>
      <c r="K11">
        <f>SUMIF('Ssx-Women'!$C$4:$C$45,+WomenOverall!B11,'Ssx-Women'!$B$4:$B$45)</f>
        <v>3</v>
      </c>
      <c r="L11">
        <f>SUMIF('Invicta-Women'!$C$4:$C$68,+WomenOverall!B11,'Invicta-Women'!$B$4:$B$68)</f>
        <v>22</v>
      </c>
      <c r="M11">
        <f>SUMIF('Bton-Women'!$C$4:$C$59,+WomenOverall!B11,'Bton-Women'!$B$4:$B$59)</f>
        <v>3</v>
      </c>
      <c r="N11">
        <f>SUMIF('Bxly-Women'!$C$4:$C$14,+WomenOverall!B11,'Bxly-Women'!$B$4:$B$14)</f>
        <v>0</v>
      </c>
      <c r="O11">
        <f>SUMIF('Chi-Women'!$C$4:$C$30,+WomenOverall!B11,'Chi-Women'!$B$4:$B$30)</f>
        <v>11</v>
      </c>
    </row>
    <row r="12" spans="1:15" x14ac:dyDescent="0.25">
      <c r="B12" s="6" t="s">
        <v>792</v>
      </c>
      <c r="C12">
        <f t="shared" ref="C12:C59" si="12">IF(K12&gt;0,+K12,21)</f>
        <v>21</v>
      </c>
      <c r="D12">
        <f t="shared" ref="D12:D59" si="13">IF(L12&gt;0,+L12,25)</f>
        <v>25</v>
      </c>
      <c r="E12">
        <f t="shared" ref="E12:E59" si="14">IF(M12&gt;0,+M12,14)</f>
        <v>14</v>
      </c>
      <c r="F12">
        <f t="shared" ref="F12:F59" si="15">IF(N12&gt;0,+N12,12)</f>
        <v>12</v>
      </c>
      <c r="G12">
        <f t="shared" si="4"/>
        <v>18</v>
      </c>
      <c r="H12">
        <f t="shared" ref="H12:H59" si="16">MAX(C12:G12)</f>
        <v>25</v>
      </c>
      <c r="I12" s="1">
        <f t="shared" ref="I12:I59" si="17">SUM(C12:G12)-H12</f>
        <v>65</v>
      </c>
      <c r="J12" s="1"/>
      <c r="K12">
        <f>SUMIF('Ssx-Women'!$C$4:$C$45,+WomenOverall!B12,'Ssx-Women'!$B$4:$B$45)</f>
        <v>0</v>
      </c>
      <c r="L12">
        <f>SUMIF('Invicta-Women'!$C$4:$C$68,+WomenOverall!B12,'Invicta-Women'!$B$4:$B$68)</f>
        <v>0</v>
      </c>
      <c r="M12">
        <f>SUMIF('Bton-Women'!$C$4:$C$59,+WomenOverall!B12,'Bton-Women'!$B$4:$B$59)</f>
        <v>0</v>
      </c>
      <c r="N12">
        <f>SUMIF('Bxly-Women'!$C$4:$C$14,+WomenOverall!B12,'Bxly-Women'!$B$4:$B$14)</f>
        <v>0</v>
      </c>
      <c r="O12">
        <f>SUMIF('Chi-Women'!$C$4:$C$30,+WomenOverall!B12,'Chi-Women'!$B$4:$B$30)</f>
        <v>18</v>
      </c>
    </row>
    <row r="13" spans="1:15" x14ac:dyDescent="0.25">
      <c r="B13" s="27" t="s">
        <v>132</v>
      </c>
      <c r="C13">
        <f t="shared" si="12"/>
        <v>13</v>
      </c>
      <c r="D13">
        <f t="shared" si="13"/>
        <v>25</v>
      </c>
      <c r="E13">
        <f t="shared" si="14"/>
        <v>14</v>
      </c>
      <c r="F13">
        <f t="shared" si="15"/>
        <v>12</v>
      </c>
      <c r="G13">
        <f t="shared" si="4"/>
        <v>21</v>
      </c>
      <c r="H13">
        <f t="shared" si="16"/>
        <v>25</v>
      </c>
      <c r="I13" s="1">
        <f t="shared" si="17"/>
        <v>60</v>
      </c>
      <c r="J13" s="1"/>
      <c r="K13">
        <f>SUMIF('Ssx-Women'!$C$4:$C$45,+WomenOverall!B13,'Ssx-Women'!$B$4:$B$45)</f>
        <v>13</v>
      </c>
      <c r="L13">
        <f>SUMIF('Invicta-Women'!$C$4:$C$68,+WomenOverall!B13,'Invicta-Women'!$B$4:$B$68)</f>
        <v>0</v>
      </c>
      <c r="M13">
        <f>SUMIF('Bton-Women'!$C$4:$C$59,+WomenOverall!B13,'Bton-Women'!$B$4:$B$59)</f>
        <v>0</v>
      </c>
      <c r="N13">
        <f>SUMIF('Bxly-Women'!$C$4:$C$14,+WomenOverall!B13,'Bxly-Women'!$B$4:$B$14)</f>
        <v>0</v>
      </c>
      <c r="O13">
        <f>SUMIF('Chi-Women'!$C$4:$C$30,+WomenOverall!B13,'Chi-Women'!$B$4:$B$30)</f>
        <v>0</v>
      </c>
    </row>
    <row r="14" spans="1:15" x14ac:dyDescent="0.25">
      <c r="B14" s="6" t="s">
        <v>594</v>
      </c>
      <c r="C14">
        <f t="shared" si="12"/>
        <v>12</v>
      </c>
      <c r="D14">
        <f t="shared" si="13"/>
        <v>20</v>
      </c>
      <c r="E14">
        <f t="shared" si="14"/>
        <v>12</v>
      </c>
      <c r="F14">
        <f t="shared" si="15"/>
        <v>6</v>
      </c>
      <c r="G14">
        <f t="shared" si="4"/>
        <v>20</v>
      </c>
      <c r="H14">
        <f t="shared" si="16"/>
        <v>20</v>
      </c>
      <c r="I14" s="1">
        <f t="shared" si="17"/>
        <v>50</v>
      </c>
      <c r="J14" s="1"/>
      <c r="K14">
        <f>SUMIF('Ssx-Women'!$C$4:$C$45,+WomenOverall!B14,'Ssx-Women'!$B$4:$B$45)</f>
        <v>12</v>
      </c>
      <c r="L14">
        <f>SUMIF('Invicta-Women'!$C$4:$C$68,+WomenOverall!B14,'Invicta-Women'!$B$4:$B$68)</f>
        <v>20</v>
      </c>
      <c r="M14">
        <f>SUMIF('Bton-Women'!$C$4:$C$59,+WomenOverall!B14,'Bton-Women'!$B$4:$B$59)</f>
        <v>12</v>
      </c>
      <c r="N14">
        <f>SUMIF('Bxly-Women'!$C$4:$C$14,+WomenOverall!B14,'Bxly-Women'!$B$4:$B$14)</f>
        <v>6</v>
      </c>
      <c r="O14">
        <f>SUMIF('Chi-Women'!$C$4:$C$30,+WomenOverall!B14,'Chi-Women'!$B$4:$B$30)</f>
        <v>20</v>
      </c>
    </row>
    <row r="15" spans="1:15" x14ac:dyDescent="0.25">
      <c r="B15" s="6" t="s">
        <v>590</v>
      </c>
      <c r="C15">
        <f t="shared" si="12"/>
        <v>21</v>
      </c>
      <c r="D15">
        <f t="shared" si="13"/>
        <v>16</v>
      </c>
      <c r="E15">
        <f t="shared" si="14"/>
        <v>14</v>
      </c>
      <c r="F15">
        <f t="shared" si="15"/>
        <v>12</v>
      </c>
      <c r="G15">
        <f t="shared" si="4"/>
        <v>21</v>
      </c>
      <c r="H15">
        <f t="shared" si="16"/>
        <v>21</v>
      </c>
      <c r="I15" s="1">
        <f t="shared" si="17"/>
        <v>63</v>
      </c>
      <c r="J15" s="1"/>
      <c r="K15">
        <f>SUMIF('Ssx-Women'!$C$4:$C$45,+WomenOverall!B15,'Ssx-Women'!$B$4:$B$45)</f>
        <v>0</v>
      </c>
      <c r="L15">
        <f>SUMIF('Invicta-Women'!$C$4:$C$68,+WomenOverall!B15,'Invicta-Women'!$B$4:$B$68)</f>
        <v>16</v>
      </c>
      <c r="M15">
        <f>SUMIF('Bton-Women'!$C$4:$C$59,+WomenOverall!B15,'Bton-Women'!$B$4:$B$59)</f>
        <v>0</v>
      </c>
      <c r="N15">
        <f>SUMIF('Bxly-Women'!$C$4:$C$14,+WomenOverall!B15,'Bxly-Women'!$B$4:$B$14)</f>
        <v>0</v>
      </c>
      <c r="O15">
        <f>SUMIF('Chi-Women'!$C$4:$C$30,+WomenOverall!B15,'Chi-Women'!$B$4:$B$30)</f>
        <v>0</v>
      </c>
    </row>
    <row r="16" spans="1:15" x14ac:dyDescent="0.25">
      <c r="B16" s="27" t="s">
        <v>130</v>
      </c>
      <c r="C16">
        <f t="shared" si="12"/>
        <v>10</v>
      </c>
      <c r="D16">
        <f t="shared" si="13"/>
        <v>25</v>
      </c>
      <c r="E16">
        <f t="shared" si="14"/>
        <v>14</v>
      </c>
      <c r="F16">
        <f t="shared" si="15"/>
        <v>12</v>
      </c>
      <c r="G16">
        <f t="shared" si="4"/>
        <v>21</v>
      </c>
      <c r="H16">
        <f t="shared" si="16"/>
        <v>25</v>
      </c>
      <c r="I16" s="1">
        <f t="shared" si="17"/>
        <v>57</v>
      </c>
      <c r="J16" s="1"/>
      <c r="K16">
        <f>SUMIF('Ssx-Women'!$C$4:$C$45,+WomenOverall!B16,'Ssx-Women'!$B$4:$B$45)</f>
        <v>10</v>
      </c>
      <c r="L16">
        <f>SUMIF('Invicta-Women'!$C$4:$C$68,+WomenOverall!B16,'Invicta-Women'!$B$4:$B$68)</f>
        <v>0</v>
      </c>
      <c r="M16">
        <f>SUMIF('Bton-Women'!$C$4:$C$59,+WomenOverall!B16,'Bton-Women'!$B$4:$B$59)</f>
        <v>0</v>
      </c>
      <c r="N16">
        <f>SUMIF('Bxly-Women'!$C$4:$C$14,+WomenOverall!B16,'Bxly-Women'!$B$4:$B$14)</f>
        <v>0</v>
      </c>
      <c r="O16">
        <f>SUMIF('Chi-Women'!$C$4:$C$30,+WomenOverall!B16,'Chi-Women'!$B$4:$B$30)</f>
        <v>0</v>
      </c>
    </row>
    <row r="17" spans="2:15" x14ac:dyDescent="0.25">
      <c r="B17" s="6" t="s">
        <v>592</v>
      </c>
      <c r="C17">
        <f t="shared" si="12"/>
        <v>21</v>
      </c>
      <c r="D17">
        <f t="shared" si="13"/>
        <v>18</v>
      </c>
      <c r="E17">
        <f t="shared" si="14"/>
        <v>14</v>
      </c>
      <c r="F17">
        <f t="shared" si="15"/>
        <v>12</v>
      </c>
      <c r="G17">
        <f t="shared" si="4"/>
        <v>21</v>
      </c>
      <c r="H17">
        <f t="shared" si="16"/>
        <v>21</v>
      </c>
      <c r="I17" s="1">
        <f t="shared" si="17"/>
        <v>65</v>
      </c>
      <c r="J17" s="1"/>
      <c r="K17">
        <f>SUMIF('Ssx-Women'!$C$4:$C$45,+WomenOverall!B17,'Ssx-Women'!$B$4:$B$45)</f>
        <v>0</v>
      </c>
      <c r="L17">
        <f>SUMIF('Invicta-Women'!$C$4:$C$68,+WomenOverall!B17,'Invicta-Women'!$B$4:$B$68)</f>
        <v>18</v>
      </c>
      <c r="M17">
        <f>SUMIF('Bton-Women'!$C$4:$C$59,+WomenOverall!B17,'Bton-Women'!$B$4:$B$59)</f>
        <v>0</v>
      </c>
      <c r="N17">
        <f>SUMIF('Bxly-Women'!$C$4:$C$14,+WomenOverall!B17,'Bxly-Women'!$B$4:$B$14)</f>
        <v>0</v>
      </c>
      <c r="O17">
        <f>SUMIF('Chi-Women'!$C$4:$C$30,+WomenOverall!B17,'Chi-Women'!$B$4:$B$30)</f>
        <v>0</v>
      </c>
    </row>
    <row r="18" spans="2:15" x14ac:dyDescent="0.25">
      <c r="B18" s="6" t="s">
        <v>584</v>
      </c>
      <c r="C18">
        <f t="shared" si="12"/>
        <v>20</v>
      </c>
      <c r="D18">
        <f t="shared" si="13"/>
        <v>10</v>
      </c>
      <c r="E18">
        <f t="shared" si="14"/>
        <v>14</v>
      </c>
      <c r="F18">
        <f t="shared" si="15"/>
        <v>12</v>
      </c>
      <c r="G18">
        <f t="shared" si="4"/>
        <v>21</v>
      </c>
      <c r="H18">
        <f t="shared" si="16"/>
        <v>21</v>
      </c>
      <c r="I18" s="1">
        <f t="shared" si="17"/>
        <v>56</v>
      </c>
      <c r="J18" s="1"/>
      <c r="K18">
        <f>SUMIF('Ssx-Women'!$C$4:$C$45,+WomenOverall!B18,'Ssx-Women'!$B$4:$B$45)</f>
        <v>20</v>
      </c>
      <c r="L18">
        <f>SUMIF('Invicta-Women'!$C$4:$C$68,+WomenOverall!B18,'Invicta-Women'!$B$4:$B$68)</f>
        <v>10</v>
      </c>
      <c r="M18">
        <f>SUMIF('Bton-Women'!$C$4:$C$59,+WomenOverall!B18,'Bton-Women'!$B$4:$B$59)</f>
        <v>0</v>
      </c>
      <c r="N18">
        <f>SUMIF('Bxly-Women'!$C$4:$C$14,+WomenOverall!B18,'Bxly-Women'!$B$4:$B$14)</f>
        <v>0</v>
      </c>
      <c r="O18">
        <f>SUMIF('Chi-Women'!$C$4:$C$30,+WomenOverall!B18,'Chi-Women'!$B$4:$B$30)</f>
        <v>0</v>
      </c>
    </row>
    <row r="19" spans="2:15" x14ac:dyDescent="0.25">
      <c r="B19" s="6" t="s">
        <v>595</v>
      </c>
      <c r="C19">
        <f t="shared" si="12"/>
        <v>16</v>
      </c>
      <c r="D19">
        <f t="shared" si="13"/>
        <v>21</v>
      </c>
      <c r="E19">
        <f t="shared" si="14"/>
        <v>14</v>
      </c>
      <c r="F19">
        <f t="shared" si="15"/>
        <v>12</v>
      </c>
      <c r="G19">
        <f t="shared" si="4"/>
        <v>15</v>
      </c>
      <c r="H19">
        <f t="shared" si="16"/>
        <v>21</v>
      </c>
      <c r="I19" s="1">
        <f t="shared" si="17"/>
        <v>57</v>
      </c>
      <c r="J19" s="1"/>
      <c r="K19">
        <f>SUMIF('Ssx-Women'!$C$4:$C$45,+WomenOverall!B19,'Ssx-Women'!$B$4:$B$45)</f>
        <v>16</v>
      </c>
      <c r="L19">
        <f>SUMIF('Invicta-Women'!$C$4:$C$68,+WomenOverall!B19,'Invicta-Women'!$B$4:$B$68)</f>
        <v>21</v>
      </c>
      <c r="M19">
        <f>SUMIF('Bton-Women'!$C$4:$C$59,+WomenOverall!B19,'Bton-Women'!$B$4:$B$59)</f>
        <v>0</v>
      </c>
      <c r="N19">
        <f>SUMIF('Bxly-Women'!$C$4:$C$14,+WomenOverall!B19,'Bxly-Women'!$B$4:$B$14)</f>
        <v>0</v>
      </c>
      <c r="O19">
        <f>SUMIF('Chi-Women'!$C$4:$C$30,+WomenOverall!B19,'Chi-Women'!$B$4:$B$30)</f>
        <v>15</v>
      </c>
    </row>
    <row r="20" spans="2:15" x14ac:dyDescent="0.25">
      <c r="B20" s="6" t="s">
        <v>793</v>
      </c>
      <c r="C20">
        <f t="shared" si="12"/>
        <v>21</v>
      </c>
      <c r="D20">
        <f t="shared" si="13"/>
        <v>25</v>
      </c>
      <c r="E20">
        <f t="shared" si="14"/>
        <v>14</v>
      </c>
      <c r="F20">
        <f t="shared" si="15"/>
        <v>12</v>
      </c>
      <c r="G20">
        <f t="shared" si="4"/>
        <v>17</v>
      </c>
      <c r="H20">
        <f t="shared" si="16"/>
        <v>25</v>
      </c>
      <c r="I20" s="1">
        <f t="shared" si="17"/>
        <v>64</v>
      </c>
      <c r="J20" s="1"/>
      <c r="K20">
        <f>SUMIF('Ssx-Women'!$C$4:$C$45,+WomenOverall!B20,'Ssx-Women'!$B$4:$B$45)</f>
        <v>0</v>
      </c>
      <c r="L20">
        <f>SUMIF('Invicta-Women'!$C$4:$C$68,+WomenOverall!B20,'Invicta-Women'!$B$4:$B$68)</f>
        <v>0</v>
      </c>
      <c r="M20">
        <f>SUMIF('Bton-Women'!$C$4:$C$59,+WomenOverall!B20,'Bton-Women'!$B$4:$B$59)</f>
        <v>0</v>
      </c>
      <c r="N20">
        <f>SUMIF('Bxly-Women'!$C$4:$C$14,+WomenOverall!B20,'Bxly-Women'!$B$4:$B$14)</f>
        <v>0</v>
      </c>
      <c r="O20">
        <f>SUMIF('Chi-Women'!$C$4:$C$30,+WomenOverall!B20,'Chi-Women'!$B$4:$B$30)</f>
        <v>17</v>
      </c>
    </row>
    <row r="21" spans="2:15" x14ac:dyDescent="0.25">
      <c r="B21" s="27" t="s">
        <v>137</v>
      </c>
      <c r="C21">
        <f t="shared" si="12"/>
        <v>19</v>
      </c>
      <c r="D21">
        <f t="shared" si="13"/>
        <v>25</v>
      </c>
      <c r="E21">
        <f t="shared" si="14"/>
        <v>14</v>
      </c>
      <c r="F21">
        <f t="shared" si="15"/>
        <v>12</v>
      </c>
      <c r="G21">
        <f t="shared" si="4"/>
        <v>21</v>
      </c>
      <c r="H21">
        <f t="shared" si="16"/>
        <v>25</v>
      </c>
      <c r="I21" s="1">
        <f t="shared" si="17"/>
        <v>66</v>
      </c>
      <c r="J21" s="1"/>
      <c r="K21">
        <f>SUMIF('Ssx-Women'!$C$4:$C$45,+WomenOverall!B21,'Ssx-Women'!$B$4:$B$45)</f>
        <v>19</v>
      </c>
      <c r="L21">
        <f>SUMIF('Invicta-Women'!$C$4:$C$68,+WomenOverall!B21,'Invicta-Women'!$B$4:$B$68)</f>
        <v>0</v>
      </c>
      <c r="M21">
        <f>SUMIF('Bton-Women'!$C$4:$C$59,+WomenOverall!B21,'Bton-Women'!$B$4:$B$59)</f>
        <v>0</v>
      </c>
      <c r="N21">
        <f>SUMIF('Bxly-Women'!$C$4:$C$14,+WomenOverall!B21,'Bxly-Women'!$B$4:$B$14)</f>
        <v>0</v>
      </c>
      <c r="O21">
        <f>SUMIF('Chi-Women'!$C$4:$C$30,+WomenOverall!B21,'Chi-Women'!$B$4:$B$30)</f>
        <v>0</v>
      </c>
    </row>
    <row r="22" spans="2:15" x14ac:dyDescent="0.25">
      <c r="B22" s="10" t="s">
        <v>647</v>
      </c>
      <c r="C22">
        <f t="shared" si="12"/>
        <v>21</v>
      </c>
      <c r="D22">
        <f t="shared" si="13"/>
        <v>25</v>
      </c>
      <c r="E22">
        <f t="shared" si="14"/>
        <v>14</v>
      </c>
      <c r="F22">
        <f t="shared" si="15"/>
        <v>5</v>
      </c>
      <c r="G22">
        <f t="shared" si="4"/>
        <v>21</v>
      </c>
      <c r="H22">
        <f t="shared" si="16"/>
        <v>25</v>
      </c>
      <c r="I22" s="1">
        <f t="shared" si="17"/>
        <v>61</v>
      </c>
      <c r="J22" s="1"/>
      <c r="K22">
        <f>SUMIF('Ssx-Women'!$C$4:$C$45,+WomenOverall!B22,'Ssx-Women'!$B$4:$B$45)</f>
        <v>0</v>
      </c>
      <c r="L22">
        <f>SUMIF('Invicta-Women'!$C$4:$C$68,+WomenOverall!B22,'Invicta-Women'!$B$4:$B$68)</f>
        <v>0</v>
      </c>
      <c r="M22">
        <f>SUMIF('Bton-Women'!$C$4:$C$59,+WomenOverall!B22,'Bton-Women'!$B$4:$B$59)</f>
        <v>0</v>
      </c>
      <c r="N22">
        <f>SUMIF('Bxly-Women'!$C$4:$C$14,+WomenOverall!B22,'Bxly-Women'!$B$4:$B$14)</f>
        <v>5</v>
      </c>
      <c r="O22">
        <f>SUMIF('Chi-Women'!$C$4:$C$30,+WomenOverall!B22,'Chi-Women'!$B$4:$B$30)</f>
        <v>0</v>
      </c>
    </row>
    <row r="23" spans="2:15" x14ac:dyDescent="0.25">
      <c r="B23" s="6" t="s">
        <v>598</v>
      </c>
      <c r="C23">
        <f t="shared" si="12"/>
        <v>11</v>
      </c>
      <c r="D23">
        <f t="shared" si="13"/>
        <v>24</v>
      </c>
      <c r="E23">
        <f t="shared" si="14"/>
        <v>14</v>
      </c>
      <c r="F23">
        <f t="shared" si="15"/>
        <v>12</v>
      </c>
      <c r="G23">
        <f t="shared" si="4"/>
        <v>21</v>
      </c>
      <c r="H23">
        <f t="shared" si="16"/>
        <v>24</v>
      </c>
      <c r="I23" s="1">
        <f t="shared" si="17"/>
        <v>58</v>
      </c>
      <c r="J23" s="1"/>
      <c r="K23">
        <f>SUMIF('Ssx-Women'!$C$4:$C$45,+WomenOverall!B23,'Ssx-Women'!$B$4:$B$45)</f>
        <v>11</v>
      </c>
      <c r="L23">
        <f>SUMIF('Invicta-Women'!$C$4:$C$68,+WomenOverall!B23,'Invicta-Women'!$B$4:$B$68)</f>
        <v>24</v>
      </c>
      <c r="M23">
        <f>SUMIF('Bton-Women'!$C$4:$C$59,+WomenOverall!B23,'Bton-Women'!$B$4:$B$59)</f>
        <v>0</v>
      </c>
      <c r="N23">
        <f>SUMIF('Bxly-Women'!$C$4:$C$14,+WomenOverall!B23,'Bxly-Women'!$B$4:$B$14)</f>
        <v>0</v>
      </c>
      <c r="O23">
        <f>SUMIF('Chi-Women'!$C$4:$C$30,+WomenOverall!B23,'Chi-Women'!$B$4:$B$30)</f>
        <v>0</v>
      </c>
    </row>
    <row r="24" spans="2:15" x14ac:dyDescent="0.25">
      <c r="B24" s="27" t="s">
        <v>128</v>
      </c>
      <c r="C24">
        <f t="shared" si="12"/>
        <v>7</v>
      </c>
      <c r="D24">
        <f t="shared" si="13"/>
        <v>25</v>
      </c>
      <c r="E24">
        <f t="shared" si="14"/>
        <v>14</v>
      </c>
      <c r="F24">
        <f t="shared" si="15"/>
        <v>12</v>
      </c>
      <c r="G24">
        <f t="shared" si="4"/>
        <v>19</v>
      </c>
      <c r="H24">
        <f t="shared" si="16"/>
        <v>25</v>
      </c>
      <c r="I24" s="1">
        <f t="shared" si="17"/>
        <v>52</v>
      </c>
      <c r="J24" s="1"/>
      <c r="K24">
        <f>SUMIF('Ssx-Women'!$C$4:$C$45,+WomenOverall!B24,'Ssx-Women'!$B$4:$B$45)</f>
        <v>7</v>
      </c>
      <c r="L24">
        <f>SUMIF('Invicta-Women'!$C$4:$C$68,+WomenOverall!B24,'Invicta-Women'!$B$4:$B$68)</f>
        <v>0</v>
      </c>
      <c r="M24">
        <f>SUMIF('Bton-Women'!$C$4:$C$59,+WomenOverall!B24,'Bton-Women'!$B$4:$B$59)</f>
        <v>0</v>
      </c>
      <c r="N24">
        <f>SUMIF('Bxly-Women'!$C$4:$C$14,+WomenOverall!B24,'Bxly-Women'!$B$4:$B$14)</f>
        <v>0</v>
      </c>
      <c r="O24">
        <f>SUMIF('Chi-Women'!$C$4:$C$30,+WomenOverall!B24,'Chi-Women'!$B$4:$B$30)</f>
        <v>19</v>
      </c>
    </row>
    <row r="25" spans="2:15" x14ac:dyDescent="0.25">
      <c r="B25" s="27" t="s">
        <v>136</v>
      </c>
      <c r="C25">
        <f t="shared" si="12"/>
        <v>18</v>
      </c>
      <c r="D25">
        <f t="shared" si="13"/>
        <v>25</v>
      </c>
      <c r="E25">
        <f t="shared" si="14"/>
        <v>14</v>
      </c>
      <c r="F25">
        <f t="shared" si="15"/>
        <v>12</v>
      </c>
      <c r="G25">
        <f t="shared" si="4"/>
        <v>21</v>
      </c>
      <c r="H25">
        <f t="shared" si="16"/>
        <v>25</v>
      </c>
      <c r="I25" s="1">
        <f t="shared" si="17"/>
        <v>65</v>
      </c>
      <c r="J25" s="1"/>
      <c r="K25">
        <f>SUMIF('Ssx-Women'!$C$4:$C$45,+WomenOverall!B25,'Ssx-Women'!$B$4:$B$45)</f>
        <v>18</v>
      </c>
      <c r="L25">
        <f>SUMIF('Invicta-Women'!$C$4:$C$68,+WomenOverall!B25,'Invicta-Women'!$B$4:$B$68)</f>
        <v>0</v>
      </c>
      <c r="M25">
        <f>SUMIF('Bton-Women'!$C$4:$C$59,+WomenOverall!B25,'Bton-Women'!$B$4:$B$59)</f>
        <v>0</v>
      </c>
      <c r="N25">
        <f>SUMIF('Bxly-Women'!$C$4:$C$14,+WomenOverall!B25,'Bxly-Women'!$B$4:$B$14)</f>
        <v>0</v>
      </c>
      <c r="O25">
        <f>SUMIF('Chi-Women'!$C$4:$C$30,+WomenOverall!B25,'Chi-Women'!$B$4:$B$30)</f>
        <v>0</v>
      </c>
    </row>
    <row r="26" spans="2:15" x14ac:dyDescent="0.25">
      <c r="B26" s="29" t="s">
        <v>603</v>
      </c>
      <c r="C26">
        <f t="shared" si="12"/>
        <v>5</v>
      </c>
      <c r="D26">
        <f t="shared" si="13"/>
        <v>25</v>
      </c>
      <c r="E26">
        <f t="shared" si="14"/>
        <v>13</v>
      </c>
      <c r="F26">
        <f t="shared" si="15"/>
        <v>12</v>
      </c>
      <c r="G26">
        <f t="shared" si="4"/>
        <v>21</v>
      </c>
      <c r="H26">
        <f t="shared" si="16"/>
        <v>25</v>
      </c>
      <c r="I26" s="1">
        <f t="shared" si="17"/>
        <v>51</v>
      </c>
      <c r="J26" s="1"/>
      <c r="K26">
        <f>SUMIF('Ssx-Women'!$C$4:$C$45,+WomenOverall!B26,'Ssx-Women'!$B$4:$B$45)</f>
        <v>5</v>
      </c>
      <c r="L26">
        <f>SUMIF('Invicta-Women'!$C$4:$C$68,+WomenOverall!B26,'Invicta-Women'!$B$4:$B$68)</f>
        <v>0</v>
      </c>
      <c r="M26">
        <f>SUMIF('Bton-Women'!$C$4:$C$59,+WomenOverall!B26,'Bton-Women'!$B$4:$B$59)</f>
        <v>13</v>
      </c>
      <c r="N26">
        <f>SUMIF('Bxly-Women'!$C$4:$C$14,+WomenOverall!B26,'Bxly-Women'!$B$4:$B$14)</f>
        <v>0</v>
      </c>
      <c r="O26">
        <f>SUMIF('Chi-Women'!$C$4:$C$30,+WomenOverall!B26,'Chi-Women'!$B$4:$B$30)</f>
        <v>0</v>
      </c>
    </row>
    <row r="27" spans="2:15" x14ac:dyDescent="0.25">
      <c r="B27" s="10" t="s">
        <v>646</v>
      </c>
      <c r="C27">
        <f t="shared" si="12"/>
        <v>21</v>
      </c>
      <c r="D27">
        <f t="shared" si="13"/>
        <v>25</v>
      </c>
      <c r="E27">
        <f t="shared" si="14"/>
        <v>14</v>
      </c>
      <c r="F27">
        <f t="shared" si="15"/>
        <v>3</v>
      </c>
      <c r="G27">
        <f t="shared" si="4"/>
        <v>21</v>
      </c>
      <c r="H27">
        <f t="shared" si="16"/>
        <v>25</v>
      </c>
      <c r="I27" s="1">
        <f t="shared" si="17"/>
        <v>59</v>
      </c>
      <c r="J27" s="1"/>
      <c r="K27">
        <f>SUMIF('Ssx-Women'!$C$4:$C$45,+WomenOverall!B27,'Ssx-Women'!$B$4:$B$45)</f>
        <v>0</v>
      </c>
      <c r="L27">
        <f>SUMIF('Invicta-Women'!$C$4:$C$68,+WomenOverall!B27,'Invicta-Women'!$B$4:$B$68)</f>
        <v>0</v>
      </c>
      <c r="M27">
        <f>SUMIF('Bton-Women'!$C$4:$C$59,+WomenOverall!B27,'Bton-Women'!$B$4:$B$59)</f>
        <v>0</v>
      </c>
      <c r="N27">
        <f>SUMIF('Bxly-Women'!$C$4:$C$14,+WomenOverall!B27,'Bxly-Women'!$B$4:$B$14)</f>
        <v>3</v>
      </c>
      <c r="O27">
        <f>SUMIF('Chi-Women'!$C$4:$C$30,+WomenOverall!B27,'Chi-Women'!$B$4:$B$30)</f>
        <v>0</v>
      </c>
    </row>
    <row r="28" spans="2:15" x14ac:dyDescent="0.25">
      <c r="B28" s="6" t="s">
        <v>576</v>
      </c>
      <c r="C28">
        <f t="shared" si="12"/>
        <v>21</v>
      </c>
      <c r="D28">
        <f t="shared" si="13"/>
        <v>1</v>
      </c>
      <c r="E28">
        <f t="shared" si="14"/>
        <v>14</v>
      </c>
      <c r="F28">
        <f t="shared" si="15"/>
        <v>12</v>
      </c>
      <c r="G28">
        <f t="shared" si="4"/>
        <v>21</v>
      </c>
      <c r="H28">
        <f t="shared" si="16"/>
        <v>21</v>
      </c>
      <c r="I28" s="1">
        <f t="shared" si="17"/>
        <v>48</v>
      </c>
      <c r="J28" s="1"/>
      <c r="K28">
        <f>SUMIF('Ssx-Women'!$C$4:$C$45,+WomenOverall!B28,'Ssx-Women'!$B$4:$B$45)</f>
        <v>0</v>
      </c>
      <c r="L28">
        <f>SUMIF('Invicta-Women'!$C$4:$C$68,+WomenOverall!B28,'Invicta-Women'!$B$4:$B$68)</f>
        <v>1</v>
      </c>
      <c r="M28">
        <f>SUMIF('Bton-Women'!$C$4:$C$59,+WomenOverall!B28,'Bton-Women'!$B$4:$B$59)</f>
        <v>0</v>
      </c>
      <c r="N28">
        <f>SUMIF('Bxly-Women'!$C$4:$C$14,+WomenOverall!B28,'Bxly-Women'!$B$4:$B$14)</f>
        <v>0</v>
      </c>
      <c r="O28">
        <f>SUMIF('Chi-Women'!$C$4:$C$30,+WomenOverall!B28,'Chi-Women'!$B$4:$B$30)</f>
        <v>0</v>
      </c>
    </row>
    <row r="29" spans="2:15" x14ac:dyDescent="0.25">
      <c r="B29" s="27" t="s">
        <v>127</v>
      </c>
      <c r="C29">
        <f t="shared" si="12"/>
        <v>3</v>
      </c>
      <c r="D29">
        <f t="shared" si="13"/>
        <v>25</v>
      </c>
      <c r="E29">
        <f t="shared" si="14"/>
        <v>14</v>
      </c>
      <c r="F29">
        <f t="shared" si="15"/>
        <v>12</v>
      </c>
      <c r="G29">
        <f t="shared" si="4"/>
        <v>21</v>
      </c>
      <c r="H29">
        <f t="shared" si="16"/>
        <v>25</v>
      </c>
      <c r="I29" s="1">
        <f t="shared" si="17"/>
        <v>50</v>
      </c>
      <c r="J29" s="1"/>
      <c r="K29">
        <f>SUMIF('Ssx-Women'!$C$4:$C$45,+WomenOverall!B29,'Ssx-Women'!$B$4:$B$45)</f>
        <v>3</v>
      </c>
      <c r="L29">
        <f>SUMIF('Invicta-Women'!$C$4:$C$68,+WomenOverall!B29,'Invicta-Women'!$B$4:$B$68)</f>
        <v>0</v>
      </c>
      <c r="M29">
        <f>SUMIF('Bton-Women'!$C$4:$C$59,+WomenOverall!B29,'Bton-Women'!$B$4:$B$59)</f>
        <v>0</v>
      </c>
      <c r="N29">
        <f>SUMIF('Bxly-Women'!$C$4:$C$14,+WomenOverall!B29,'Bxly-Women'!$B$4:$B$14)</f>
        <v>0</v>
      </c>
      <c r="O29">
        <f>SUMIF('Chi-Women'!$C$4:$C$30,+WomenOverall!B29,'Chi-Women'!$B$4:$B$30)</f>
        <v>0</v>
      </c>
    </row>
    <row r="30" spans="2:15" x14ac:dyDescent="0.25">
      <c r="B30" s="6" t="s">
        <v>577</v>
      </c>
      <c r="C30">
        <f t="shared" si="12"/>
        <v>2</v>
      </c>
      <c r="D30">
        <f t="shared" si="13"/>
        <v>2</v>
      </c>
      <c r="E30">
        <f t="shared" si="14"/>
        <v>2</v>
      </c>
      <c r="F30">
        <f t="shared" si="15"/>
        <v>12</v>
      </c>
      <c r="G30">
        <f t="shared" si="4"/>
        <v>21</v>
      </c>
      <c r="H30">
        <f t="shared" si="16"/>
        <v>21</v>
      </c>
      <c r="I30" s="1">
        <f t="shared" si="17"/>
        <v>18</v>
      </c>
      <c r="J30" s="1"/>
      <c r="K30">
        <f>SUMIF('Ssx-Women'!$C$4:$C$45,+WomenOverall!B30,'Ssx-Women'!$B$4:$B$45)</f>
        <v>2</v>
      </c>
      <c r="L30">
        <f>SUMIF('Invicta-Women'!$C$4:$C$68,+WomenOverall!B30,'Invicta-Women'!$B$4:$B$68)</f>
        <v>2</v>
      </c>
      <c r="M30">
        <f>SUMIF('Bton-Women'!$C$4:$C$59,+WomenOverall!B30,'Bton-Women'!$B$4:$B$59)</f>
        <v>2</v>
      </c>
      <c r="N30">
        <f>SUMIF('Bxly-Women'!$C$4:$C$14,+WomenOverall!B30,'Bxly-Women'!$B$4:$B$14)</f>
        <v>0</v>
      </c>
      <c r="O30">
        <f>SUMIF('Chi-Women'!$C$4:$C$30,+WomenOverall!B30,'Chi-Women'!$B$4:$B$30)</f>
        <v>0</v>
      </c>
    </row>
    <row r="31" spans="2:15" x14ac:dyDescent="0.25">
      <c r="B31" s="6" t="s">
        <v>593</v>
      </c>
      <c r="C31">
        <f t="shared" si="12"/>
        <v>6</v>
      </c>
      <c r="D31">
        <f t="shared" si="13"/>
        <v>19</v>
      </c>
      <c r="E31">
        <f t="shared" si="14"/>
        <v>14</v>
      </c>
      <c r="F31">
        <f t="shared" si="15"/>
        <v>12</v>
      </c>
      <c r="G31">
        <f t="shared" si="4"/>
        <v>21</v>
      </c>
      <c r="H31">
        <f t="shared" si="16"/>
        <v>21</v>
      </c>
      <c r="I31" s="1">
        <f t="shared" si="17"/>
        <v>51</v>
      </c>
      <c r="J31" s="1"/>
      <c r="K31">
        <f>SUMIF('Ssx-Women'!$C$4:$C$45,+WomenOverall!B31,'Ssx-Women'!$B$4:$B$45)</f>
        <v>6</v>
      </c>
      <c r="L31">
        <f>SUMIF('Invicta-Women'!$C$4:$C$68,+WomenOverall!B31,'Invicta-Women'!$B$4:$B$68)</f>
        <v>19</v>
      </c>
      <c r="M31">
        <f>SUMIF('Bton-Women'!$C$4:$C$59,+WomenOverall!B31,'Bton-Women'!$B$4:$B$59)</f>
        <v>0</v>
      </c>
      <c r="N31">
        <f>SUMIF('Bxly-Women'!$C$4:$C$14,+WomenOverall!B31,'Bxly-Women'!$B$4:$B$14)</f>
        <v>0</v>
      </c>
      <c r="O31">
        <f>SUMIF('Chi-Women'!$C$4:$C$30,+WomenOverall!B31,'Chi-Women'!$B$4:$B$30)</f>
        <v>0</v>
      </c>
    </row>
    <row r="32" spans="2:15" x14ac:dyDescent="0.25">
      <c r="B32" s="6" t="s">
        <v>575</v>
      </c>
      <c r="C32">
        <f t="shared" si="12"/>
        <v>21</v>
      </c>
      <c r="D32">
        <f t="shared" si="13"/>
        <v>3</v>
      </c>
      <c r="E32">
        <f t="shared" si="14"/>
        <v>14</v>
      </c>
      <c r="F32">
        <f t="shared" si="15"/>
        <v>12</v>
      </c>
      <c r="G32">
        <f t="shared" si="4"/>
        <v>5</v>
      </c>
      <c r="H32">
        <f t="shared" si="16"/>
        <v>21</v>
      </c>
      <c r="I32" s="1">
        <f t="shared" si="17"/>
        <v>34</v>
      </c>
      <c r="J32" s="1"/>
      <c r="K32">
        <f>SUMIF('Ssx-Women'!$C$4:$C$45,+WomenOverall!B32,'Ssx-Women'!$B$4:$B$45)</f>
        <v>0</v>
      </c>
      <c r="L32">
        <f>SUMIF('Invicta-Women'!$C$4:$C$68,+WomenOverall!B32,'Invicta-Women'!$B$4:$B$68)</f>
        <v>3</v>
      </c>
      <c r="M32">
        <f>SUMIF('Bton-Women'!$C$4:$C$59,+WomenOverall!B32,'Bton-Women'!$B$4:$B$59)</f>
        <v>0</v>
      </c>
      <c r="N32">
        <f>SUMIF('Bxly-Women'!$C$4:$C$14,+WomenOverall!B32,'Bxly-Women'!$B$4:$B$14)</f>
        <v>0</v>
      </c>
      <c r="O32">
        <f>SUMIF('Chi-Women'!$C$4:$C$30,+WomenOverall!B32,'Chi-Women'!$B$4:$B$30)</f>
        <v>5</v>
      </c>
    </row>
    <row r="33" spans="2:15" x14ac:dyDescent="0.25">
      <c r="B33" s="29" t="s">
        <v>600</v>
      </c>
      <c r="C33">
        <f t="shared" si="12"/>
        <v>21</v>
      </c>
      <c r="D33">
        <f t="shared" si="13"/>
        <v>25</v>
      </c>
      <c r="E33">
        <f t="shared" si="14"/>
        <v>5</v>
      </c>
      <c r="F33">
        <f t="shared" si="15"/>
        <v>9</v>
      </c>
      <c r="G33">
        <f t="shared" si="4"/>
        <v>21</v>
      </c>
      <c r="H33">
        <f t="shared" si="16"/>
        <v>25</v>
      </c>
      <c r="I33" s="1">
        <f t="shared" si="17"/>
        <v>56</v>
      </c>
      <c r="J33" s="1"/>
      <c r="K33">
        <f>SUMIF('Ssx-Women'!$C$4:$C$45,+WomenOverall!B33,'Ssx-Women'!$B$4:$B$45)</f>
        <v>0</v>
      </c>
      <c r="L33">
        <f>SUMIF('Invicta-Women'!$C$4:$C$68,+WomenOverall!B33,'Invicta-Women'!$B$4:$B$68)</f>
        <v>0</v>
      </c>
      <c r="M33">
        <f>SUMIF('Bton-Women'!$C$4:$C$59,+WomenOverall!B33,'Bton-Women'!$B$4:$B$59)</f>
        <v>5</v>
      </c>
      <c r="N33">
        <f>SUMIF('Bxly-Women'!$C$4:$C$14,+WomenOverall!B33,'Bxly-Women'!$B$4:$B$14)</f>
        <v>9</v>
      </c>
      <c r="O33">
        <f>SUMIF('Chi-Women'!$C$4:$C$30,+WomenOverall!B33,'Chi-Women'!$B$4:$B$30)</f>
        <v>0</v>
      </c>
    </row>
    <row r="34" spans="2:15" x14ac:dyDescent="0.25">
      <c r="B34" s="6" t="s">
        <v>794</v>
      </c>
      <c r="C34">
        <f t="shared" si="12"/>
        <v>21</v>
      </c>
      <c r="D34">
        <f t="shared" si="13"/>
        <v>25</v>
      </c>
      <c r="E34">
        <f t="shared" si="14"/>
        <v>14</v>
      </c>
      <c r="F34">
        <f t="shared" si="15"/>
        <v>12</v>
      </c>
      <c r="G34">
        <f t="shared" si="4"/>
        <v>14</v>
      </c>
      <c r="H34">
        <f t="shared" si="16"/>
        <v>25</v>
      </c>
      <c r="I34" s="1">
        <f t="shared" si="17"/>
        <v>61</v>
      </c>
      <c r="J34" s="1"/>
      <c r="K34">
        <f>SUMIF('Ssx-Women'!$C$4:$C$45,+WomenOverall!B34,'Ssx-Women'!$B$4:$B$45)</f>
        <v>0</v>
      </c>
      <c r="L34">
        <f>SUMIF('Invicta-Women'!$C$4:$C$68,+WomenOverall!B34,'Invicta-Women'!$B$4:$B$68)</f>
        <v>0</v>
      </c>
      <c r="M34">
        <f>SUMIF('Bton-Women'!$C$4:$C$59,+WomenOverall!B34,'Bton-Women'!$B$4:$B$59)</f>
        <v>0</v>
      </c>
      <c r="N34">
        <f>SUMIF('Bxly-Women'!$C$4:$C$14,+WomenOverall!B34,'Bxly-Women'!$B$4:$B$14)</f>
        <v>0</v>
      </c>
      <c r="O34">
        <f>SUMIF('Chi-Women'!$C$4:$C$30,+WomenOverall!B34,'Chi-Women'!$B$4:$B$30)</f>
        <v>14</v>
      </c>
    </row>
    <row r="35" spans="2:15" x14ac:dyDescent="0.25">
      <c r="B35" s="6" t="s">
        <v>586</v>
      </c>
      <c r="C35">
        <f t="shared" si="12"/>
        <v>21</v>
      </c>
      <c r="D35">
        <f t="shared" si="13"/>
        <v>12</v>
      </c>
      <c r="E35">
        <f t="shared" si="14"/>
        <v>10</v>
      </c>
      <c r="F35">
        <f t="shared" si="15"/>
        <v>12</v>
      </c>
      <c r="G35">
        <f t="shared" si="4"/>
        <v>21</v>
      </c>
      <c r="H35">
        <f t="shared" si="16"/>
        <v>21</v>
      </c>
      <c r="I35" s="1">
        <f t="shared" si="17"/>
        <v>55</v>
      </c>
      <c r="J35" s="1"/>
      <c r="K35">
        <f>SUMIF('Ssx-Women'!$C$4:$C$45,+WomenOverall!B35,'Ssx-Women'!$B$4:$B$45)</f>
        <v>0</v>
      </c>
      <c r="L35">
        <f>SUMIF('Invicta-Women'!$C$4:$C$68,+WomenOverall!B35,'Invicta-Women'!$B$4:$B$68)</f>
        <v>12</v>
      </c>
      <c r="M35">
        <f>SUMIF('Bton-Women'!$C$4:$C$59,+WomenOverall!B35,'Bton-Women'!$B$4:$B$59)</f>
        <v>10</v>
      </c>
      <c r="N35">
        <f>SUMIF('Bxly-Women'!$C$4:$C$14,+WomenOverall!B35,'Bxly-Women'!$B$4:$B$14)</f>
        <v>0</v>
      </c>
      <c r="O35">
        <f>SUMIF('Chi-Women'!$C$4:$C$30,+WomenOverall!B35,'Chi-Women'!$B$4:$B$30)</f>
        <v>0</v>
      </c>
    </row>
    <row r="36" spans="2:15" x14ac:dyDescent="0.25">
      <c r="B36" s="6" t="s">
        <v>795</v>
      </c>
      <c r="C36">
        <f t="shared" si="12"/>
        <v>21</v>
      </c>
      <c r="D36">
        <f t="shared" si="13"/>
        <v>25</v>
      </c>
      <c r="E36">
        <f t="shared" si="14"/>
        <v>14</v>
      </c>
      <c r="F36">
        <f t="shared" si="15"/>
        <v>12</v>
      </c>
      <c r="G36">
        <f t="shared" si="4"/>
        <v>16</v>
      </c>
      <c r="H36">
        <f t="shared" si="16"/>
        <v>25</v>
      </c>
      <c r="I36" s="1">
        <f t="shared" si="17"/>
        <v>63</v>
      </c>
      <c r="J36" s="1"/>
      <c r="K36">
        <f>SUMIF('Ssx-Women'!$C$4:$C$45,+WomenOverall!B36,'Ssx-Women'!$B$4:$B$45)</f>
        <v>0</v>
      </c>
      <c r="L36">
        <f>SUMIF('Invicta-Women'!$C$4:$C$68,+WomenOverall!B36,'Invicta-Women'!$B$4:$B$68)</f>
        <v>0</v>
      </c>
      <c r="M36">
        <f>SUMIF('Bton-Women'!$C$4:$C$59,+WomenOverall!B36,'Bton-Women'!$B$4:$B$59)</f>
        <v>0</v>
      </c>
      <c r="N36">
        <f>SUMIF('Bxly-Women'!$C$4:$C$14,+WomenOverall!B36,'Bxly-Women'!$B$4:$B$14)</f>
        <v>0</v>
      </c>
      <c r="O36">
        <f>SUMIF('Chi-Women'!$C$4:$C$30,+WomenOverall!B36,'Chi-Women'!$B$4:$B$30)</f>
        <v>16</v>
      </c>
    </row>
    <row r="37" spans="2:15" x14ac:dyDescent="0.25">
      <c r="B37" s="6" t="s">
        <v>796</v>
      </c>
      <c r="C37">
        <f t="shared" si="12"/>
        <v>21</v>
      </c>
      <c r="D37">
        <f t="shared" si="13"/>
        <v>25</v>
      </c>
      <c r="E37">
        <f t="shared" si="14"/>
        <v>14</v>
      </c>
      <c r="F37">
        <f t="shared" si="15"/>
        <v>12</v>
      </c>
      <c r="G37">
        <f t="shared" si="4"/>
        <v>3</v>
      </c>
      <c r="H37">
        <f t="shared" si="16"/>
        <v>25</v>
      </c>
      <c r="I37" s="1">
        <f t="shared" si="17"/>
        <v>50</v>
      </c>
      <c r="J37" s="1"/>
      <c r="K37">
        <f>SUMIF('Ssx-Women'!$C$4:$C$45,+WomenOverall!B37,'Ssx-Women'!$B$4:$B$45)</f>
        <v>0</v>
      </c>
      <c r="L37">
        <f>SUMIF('Invicta-Women'!$C$4:$C$68,+WomenOverall!B37,'Invicta-Women'!$B$4:$B$68)</f>
        <v>0</v>
      </c>
      <c r="M37">
        <f>SUMIF('Bton-Women'!$C$4:$C$59,+WomenOverall!B37,'Bton-Women'!$B$4:$B$59)</f>
        <v>0</v>
      </c>
      <c r="N37">
        <f>SUMIF('Bxly-Women'!$C$4:$C$14,+WomenOverall!B37,'Bxly-Women'!$B$4:$B$14)</f>
        <v>0</v>
      </c>
      <c r="O37">
        <f>SUMIF('Chi-Women'!$C$4:$C$30,+WomenOverall!B37,'Chi-Women'!$B$4:$B$30)</f>
        <v>3</v>
      </c>
    </row>
    <row r="38" spans="2:15" x14ac:dyDescent="0.25">
      <c r="B38" s="27" t="s">
        <v>124</v>
      </c>
      <c r="C38">
        <f t="shared" si="12"/>
        <v>1</v>
      </c>
      <c r="D38">
        <f t="shared" si="13"/>
        <v>25</v>
      </c>
      <c r="E38">
        <f t="shared" si="14"/>
        <v>14</v>
      </c>
      <c r="F38">
        <f t="shared" si="15"/>
        <v>12</v>
      </c>
      <c r="G38">
        <f t="shared" si="4"/>
        <v>21</v>
      </c>
      <c r="H38">
        <f t="shared" si="16"/>
        <v>25</v>
      </c>
      <c r="I38" s="1">
        <f t="shared" si="17"/>
        <v>48</v>
      </c>
      <c r="J38" s="1"/>
      <c r="K38">
        <f>SUMIF('Ssx-Women'!$C$4:$C$45,+WomenOverall!B38,'Ssx-Women'!$B$4:$B$45)</f>
        <v>1</v>
      </c>
      <c r="L38">
        <f>SUMIF('Invicta-Women'!$C$4:$C$68,+WomenOverall!B38,'Invicta-Women'!$B$4:$B$68)</f>
        <v>0</v>
      </c>
      <c r="M38">
        <f>SUMIF('Bton-Women'!$C$4:$C$59,+WomenOverall!B38,'Bton-Women'!$B$4:$B$59)</f>
        <v>0</v>
      </c>
      <c r="N38">
        <f>SUMIF('Bxly-Women'!$C$4:$C$14,+WomenOverall!B38,'Bxly-Women'!$B$4:$B$14)</f>
        <v>0</v>
      </c>
      <c r="O38">
        <f>SUMIF('Chi-Women'!$C$4:$C$30,+WomenOverall!B38,'Chi-Women'!$B$4:$B$30)</f>
        <v>0</v>
      </c>
    </row>
    <row r="39" spans="2:15" x14ac:dyDescent="0.25">
      <c r="B39" s="6" t="s">
        <v>797</v>
      </c>
      <c r="C39">
        <f t="shared" si="12"/>
        <v>21</v>
      </c>
      <c r="D39">
        <f t="shared" si="13"/>
        <v>25</v>
      </c>
      <c r="E39">
        <f t="shared" si="14"/>
        <v>14</v>
      </c>
      <c r="F39">
        <f t="shared" si="15"/>
        <v>12</v>
      </c>
      <c r="G39">
        <f t="shared" si="4"/>
        <v>1</v>
      </c>
      <c r="H39">
        <f t="shared" si="16"/>
        <v>25</v>
      </c>
      <c r="I39" s="1">
        <f t="shared" si="17"/>
        <v>48</v>
      </c>
      <c r="J39" s="1"/>
      <c r="K39">
        <f>SUMIF('Ssx-Women'!$C$4:$C$45,+WomenOverall!B39,'Ssx-Women'!$B$4:$B$45)</f>
        <v>0</v>
      </c>
      <c r="L39">
        <f>SUMIF('Invicta-Women'!$C$4:$C$68,+WomenOverall!B39,'Invicta-Women'!$B$4:$B$68)</f>
        <v>0</v>
      </c>
      <c r="M39">
        <f>SUMIF('Bton-Women'!$C$4:$C$59,+WomenOverall!B39,'Bton-Women'!$B$4:$B$59)</f>
        <v>0</v>
      </c>
      <c r="N39">
        <f>SUMIF('Bxly-Women'!$C$4:$C$14,+WomenOverall!B39,'Bxly-Women'!$B$4:$B$14)</f>
        <v>0</v>
      </c>
      <c r="O39">
        <f>SUMIF('Chi-Women'!$C$4:$C$30,+WomenOverall!B39,'Chi-Women'!$B$4:$B$30)</f>
        <v>1</v>
      </c>
    </row>
    <row r="40" spans="2:15" x14ac:dyDescent="0.25">
      <c r="B40" s="6" t="s">
        <v>798</v>
      </c>
      <c r="C40">
        <f t="shared" si="12"/>
        <v>21</v>
      </c>
      <c r="D40">
        <f t="shared" si="13"/>
        <v>25</v>
      </c>
      <c r="E40">
        <f t="shared" si="14"/>
        <v>14</v>
      </c>
      <c r="F40">
        <f t="shared" si="15"/>
        <v>12</v>
      </c>
      <c r="G40">
        <f t="shared" si="4"/>
        <v>10</v>
      </c>
      <c r="H40">
        <f t="shared" si="16"/>
        <v>25</v>
      </c>
      <c r="I40" s="1">
        <f t="shared" si="17"/>
        <v>57</v>
      </c>
      <c r="J40" s="1"/>
      <c r="K40">
        <f>SUMIF('Ssx-Women'!$C$4:$C$45,+WomenOverall!B40,'Ssx-Women'!$B$4:$B$45)</f>
        <v>0</v>
      </c>
      <c r="L40">
        <f>SUMIF('Invicta-Women'!$C$4:$C$68,+WomenOverall!B40,'Invicta-Women'!$B$4:$B$68)</f>
        <v>0</v>
      </c>
      <c r="M40">
        <f>SUMIF('Bton-Women'!$C$4:$C$59,+WomenOverall!B40,'Bton-Women'!$B$4:$B$59)</f>
        <v>0</v>
      </c>
      <c r="N40">
        <f>SUMIF('Bxly-Women'!$C$4:$C$14,+WomenOverall!B40,'Bxly-Women'!$B$4:$B$14)</f>
        <v>0</v>
      </c>
      <c r="O40">
        <f>SUMIF('Chi-Women'!$C$4:$C$30,+WomenOverall!B40,'Chi-Women'!$B$4:$B$30)</f>
        <v>10</v>
      </c>
    </row>
    <row r="41" spans="2:15" x14ac:dyDescent="0.25">
      <c r="B41" s="29" t="s">
        <v>602</v>
      </c>
      <c r="C41">
        <f t="shared" si="12"/>
        <v>14</v>
      </c>
      <c r="D41">
        <f t="shared" si="13"/>
        <v>25</v>
      </c>
      <c r="E41">
        <f t="shared" si="14"/>
        <v>11</v>
      </c>
      <c r="F41">
        <f t="shared" si="15"/>
        <v>12</v>
      </c>
      <c r="G41">
        <f t="shared" si="4"/>
        <v>21</v>
      </c>
      <c r="H41">
        <f t="shared" si="16"/>
        <v>25</v>
      </c>
      <c r="I41" s="1">
        <f t="shared" si="17"/>
        <v>58</v>
      </c>
      <c r="J41" s="1"/>
      <c r="K41">
        <f>SUMIF('Ssx-Women'!$C$4:$C$45,+WomenOverall!B41,'Ssx-Women'!$B$4:$B$45)</f>
        <v>14</v>
      </c>
      <c r="L41">
        <f>SUMIF('Invicta-Women'!$C$4:$C$68,+WomenOverall!B41,'Invicta-Women'!$B$4:$B$68)</f>
        <v>0</v>
      </c>
      <c r="M41">
        <f>SUMIF('Bton-Women'!$C$4:$C$59,+WomenOverall!B41,'Bton-Women'!$B$4:$B$59)</f>
        <v>11</v>
      </c>
      <c r="N41">
        <f>SUMIF('Bxly-Women'!$C$4:$C$14,+WomenOverall!B41,'Bxly-Women'!$B$4:$B$14)</f>
        <v>0</v>
      </c>
      <c r="O41">
        <f>SUMIF('Chi-Women'!$C$4:$C$30,+WomenOverall!B41,'Chi-Women'!$B$4:$B$30)</f>
        <v>0</v>
      </c>
    </row>
    <row r="42" spans="2:15" x14ac:dyDescent="0.25">
      <c r="B42" s="6" t="s">
        <v>588</v>
      </c>
      <c r="C42">
        <f t="shared" si="12"/>
        <v>21</v>
      </c>
      <c r="D42">
        <f t="shared" si="13"/>
        <v>14</v>
      </c>
      <c r="E42">
        <f t="shared" si="14"/>
        <v>1</v>
      </c>
      <c r="F42">
        <f t="shared" si="15"/>
        <v>7</v>
      </c>
      <c r="G42">
        <f t="shared" si="4"/>
        <v>7</v>
      </c>
      <c r="H42">
        <f t="shared" si="16"/>
        <v>21</v>
      </c>
      <c r="I42" s="1">
        <f t="shared" si="17"/>
        <v>29</v>
      </c>
      <c r="J42" s="1"/>
      <c r="K42">
        <f>SUMIF('Ssx-Women'!$C$4:$C$45,+WomenOverall!B42,'Ssx-Women'!$B$4:$B$45)</f>
        <v>0</v>
      </c>
      <c r="L42">
        <f>SUMIF('Invicta-Women'!$C$4:$C$68,+WomenOverall!B42,'Invicta-Women'!$B$4:$B$68)</f>
        <v>14</v>
      </c>
      <c r="M42">
        <f>SUMIF('Bton-Women'!$C$4:$C$59,+WomenOverall!B42,'Bton-Women'!$B$4:$B$59)</f>
        <v>1</v>
      </c>
      <c r="N42">
        <f>SUMIF('Bxly-Women'!$C$4:$C$14,+WomenOverall!B42,'Bxly-Women'!$B$4:$B$14)</f>
        <v>7</v>
      </c>
      <c r="O42">
        <f>SUMIF('Chi-Women'!$C$4:$C$30,+WomenOverall!B42,'Chi-Women'!$B$4:$B$30)</f>
        <v>7</v>
      </c>
    </row>
    <row r="43" spans="2:15" x14ac:dyDescent="0.25">
      <c r="B43" s="6" t="s">
        <v>589</v>
      </c>
      <c r="C43">
        <f t="shared" si="12"/>
        <v>21</v>
      </c>
      <c r="D43">
        <f t="shared" si="13"/>
        <v>15</v>
      </c>
      <c r="E43">
        <f t="shared" si="14"/>
        <v>14</v>
      </c>
      <c r="F43">
        <f t="shared" si="15"/>
        <v>12</v>
      </c>
      <c r="G43">
        <f t="shared" si="4"/>
        <v>21</v>
      </c>
      <c r="H43">
        <f t="shared" si="16"/>
        <v>21</v>
      </c>
      <c r="I43" s="1">
        <f t="shared" si="17"/>
        <v>62</v>
      </c>
      <c r="J43" s="1"/>
      <c r="K43">
        <f>SUMIF('Ssx-Women'!$C$4:$C$45,+WomenOverall!B43,'Ssx-Women'!$B$4:$B$45)</f>
        <v>0</v>
      </c>
      <c r="L43">
        <f>SUMIF('Invicta-Women'!$C$4:$C$68,+WomenOverall!B43,'Invicta-Women'!$B$4:$B$68)</f>
        <v>15</v>
      </c>
      <c r="M43">
        <f>SUMIF('Bton-Women'!$C$4:$C$59,+WomenOverall!B43,'Bton-Women'!$B$4:$B$59)</f>
        <v>0</v>
      </c>
      <c r="N43">
        <f>SUMIF('Bxly-Women'!$C$4:$C$14,+WomenOverall!B43,'Bxly-Women'!$B$4:$B$14)</f>
        <v>0</v>
      </c>
      <c r="O43">
        <f>SUMIF('Chi-Women'!$C$4:$C$30,+WomenOverall!B43,'Chi-Women'!$B$4:$B$30)</f>
        <v>0</v>
      </c>
    </row>
    <row r="44" spans="2:15" x14ac:dyDescent="0.25">
      <c r="B44" s="10" t="s">
        <v>645</v>
      </c>
      <c r="C44">
        <f t="shared" si="12"/>
        <v>21</v>
      </c>
      <c r="D44">
        <f t="shared" si="13"/>
        <v>25</v>
      </c>
      <c r="E44">
        <f t="shared" si="14"/>
        <v>14</v>
      </c>
      <c r="F44">
        <f t="shared" si="15"/>
        <v>2</v>
      </c>
      <c r="G44">
        <f t="shared" si="4"/>
        <v>9</v>
      </c>
      <c r="H44">
        <f t="shared" si="16"/>
        <v>25</v>
      </c>
      <c r="I44" s="1">
        <f t="shared" si="17"/>
        <v>46</v>
      </c>
      <c r="J44" s="1"/>
      <c r="K44">
        <f>SUMIF('Ssx-Women'!$C$4:$C$45,+WomenOverall!B44,'Ssx-Women'!$B$4:$B$45)</f>
        <v>0</v>
      </c>
      <c r="L44">
        <f>SUMIF('Invicta-Women'!$C$4:$C$68,+WomenOverall!B44,'Invicta-Women'!$B$4:$B$68)</f>
        <v>0</v>
      </c>
      <c r="M44">
        <f>SUMIF('Bton-Women'!$C$4:$C$59,+WomenOverall!B44,'Bton-Women'!$B$4:$B$59)</f>
        <v>0</v>
      </c>
      <c r="N44">
        <f>SUMIF('Bxly-Women'!$C$4:$C$14,+WomenOverall!B44,'Bxly-Women'!$B$4:$B$14)</f>
        <v>2</v>
      </c>
      <c r="O44">
        <f>SUMIF('Chi-Women'!$C$4:$C$30,+WomenOverall!B44,'Chi-Women'!$B$4:$B$30)</f>
        <v>9</v>
      </c>
    </row>
    <row r="45" spans="2:15" x14ac:dyDescent="0.25">
      <c r="B45" s="10" t="s">
        <v>644</v>
      </c>
      <c r="C45">
        <f t="shared" si="12"/>
        <v>21</v>
      </c>
      <c r="D45">
        <f t="shared" si="13"/>
        <v>25</v>
      </c>
      <c r="E45">
        <f t="shared" si="14"/>
        <v>14</v>
      </c>
      <c r="F45">
        <f t="shared" si="15"/>
        <v>1</v>
      </c>
      <c r="G45">
        <f t="shared" si="4"/>
        <v>21</v>
      </c>
      <c r="H45">
        <f t="shared" si="16"/>
        <v>25</v>
      </c>
      <c r="I45" s="1">
        <f t="shared" si="17"/>
        <v>57</v>
      </c>
      <c r="J45" s="1"/>
      <c r="K45">
        <f>SUMIF('Ssx-Women'!$C$4:$C$45,+WomenOverall!B45,'Ssx-Women'!$B$4:$B$45)</f>
        <v>0</v>
      </c>
      <c r="L45">
        <f>SUMIF('Invicta-Women'!$C$4:$C$68,+WomenOverall!B45,'Invicta-Women'!$B$4:$B$68)</f>
        <v>0</v>
      </c>
      <c r="M45">
        <f>SUMIF('Bton-Women'!$C$4:$C$59,+WomenOverall!B45,'Bton-Women'!$B$4:$B$59)</f>
        <v>0</v>
      </c>
      <c r="N45">
        <f>SUMIF('Bxly-Women'!$C$4:$C$14,+WomenOverall!B45,'Bxly-Women'!$B$4:$B$14)</f>
        <v>1</v>
      </c>
      <c r="O45">
        <f>SUMIF('Chi-Women'!$C$4:$C$30,+WomenOverall!B45,'Chi-Women'!$B$4:$B$30)</f>
        <v>0</v>
      </c>
    </row>
    <row r="46" spans="2:15" x14ac:dyDescent="0.25">
      <c r="B46" s="6" t="s">
        <v>582</v>
      </c>
      <c r="C46">
        <f t="shared" si="12"/>
        <v>21</v>
      </c>
      <c r="D46">
        <f t="shared" si="13"/>
        <v>8</v>
      </c>
      <c r="E46">
        <f t="shared" si="14"/>
        <v>8</v>
      </c>
      <c r="F46">
        <f t="shared" si="15"/>
        <v>12</v>
      </c>
      <c r="G46">
        <f t="shared" si="4"/>
        <v>21</v>
      </c>
      <c r="H46">
        <f t="shared" si="16"/>
        <v>21</v>
      </c>
      <c r="I46" s="1">
        <f t="shared" si="17"/>
        <v>49</v>
      </c>
      <c r="J46" s="1"/>
      <c r="K46">
        <f>SUMIF('Ssx-Women'!$C$4:$C$45,+WomenOverall!B46,'Ssx-Women'!$B$4:$B$45)</f>
        <v>0</v>
      </c>
      <c r="L46">
        <f>SUMIF('Invicta-Women'!$C$4:$C$68,+WomenOverall!B46,'Invicta-Women'!$B$4:$B$68)</f>
        <v>8</v>
      </c>
      <c r="M46">
        <f>SUMIF('Bton-Women'!$C$4:$C$59,+WomenOverall!B46,'Bton-Women'!$B$4:$B$59)</f>
        <v>8</v>
      </c>
      <c r="N46">
        <f>SUMIF('Bxly-Women'!$C$4:$C$14,+WomenOverall!B46,'Bxly-Women'!$B$4:$B$14)</f>
        <v>0</v>
      </c>
      <c r="O46">
        <f>SUMIF('Chi-Women'!$C$4:$C$30,+WomenOverall!B46,'Chi-Women'!$B$4:$B$30)</f>
        <v>0</v>
      </c>
    </row>
    <row r="47" spans="2:15" x14ac:dyDescent="0.25">
      <c r="B47" s="6" t="s">
        <v>587</v>
      </c>
      <c r="C47">
        <f t="shared" si="12"/>
        <v>21</v>
      </c>
      <c r="D47">
        <f t="shared" si="13"/>
        <v>13</v>
      </c>
      <c r="E47">
        <f t="shared" si="14"/>
        <v>14</v>
      </c>
      <c r="F47">
        <f t="shared" si="15"/>
        <v>12</v>
      </c>
      <c r="G47">
        <f t="shared" si="4"/>
        <v>21</v>
      </c>
      <c r="H47">
        <f t="shared" si="16"/>
        <v>21</v>
      </c>
      <c r="I47" s="1">
        <f t="shared" si="17"/>
        <v>60</v>
      </c>
      <c r="J47" s="1"/>
      <c r="K47">
        <f>SUMIF('Ssx-Women'!$C$4:$C$45,+WomenOverall!B47,'Ssx-Women'!$B$4:$B$45)</f>
        <v>0</v>
      </c>
      <c r="L47">
        <f>SUMIF('Invicta-Women'!$C$4:$C$68,+WomenOverall!B47,'Invicta-Women'!$B$4:$B$68)</f>
        <v>13</v>
      </c>
      <c r="M47">
        <f>SUMIF('Bton-Women'!$C$4:$C$59,+WomenOverall!B47,'Bton-Women'!$B$4:$B$59)</f>
        <v>0</v>
      </c>
      <c r="N47">
        <f>SUMIF('Bxly-Women'!$C$4:$C$14,+WomenOverall!B47,'Bxly-Women'!$B$4:$B$14)</f>
        <v>0</v>
      </c>
      <c r="O47">
        <f>SUMIF('Chi-Women'!$C$4:$C$30,+WomenOverall!B47,'Chi-Women'!$B$4:$B$30)</f>
        <v>0</v>
      </c>
    </row>
    <row r="48" spans="2:15" x14ac:dyDescent="0.25">
      <c r="B48" s="10" t="s">
        <v>648</v>
      </c>
      <c r="C48">
        <f t="shared" si="12"/>
        <v>21</v>
      </c>
      <c r="D48">
        <f t="shared" si="13"/>
        <v>25</v>
      </c>
      <c r="E48">
        <f t="shared" si="14"/>
        <v>14</v>
      </c>
      <c r="F48">
        <f t="shared" si="15"/>
        <v>8</v>
      </c>
      <c r="G48">
        <f t="shared" si="4"/>
        <v>21</v>
      </c>
      <c r="H48">
        <f t="shared" si="16"/>
        <v>25</v>
      </c>
      <c r="I48" s="1">
        <f t="shared" si="17"/>
        <v>64</v>
      </c>
      <c r="J48" s="1"/>
      <c r="K48">
        <f>SUMIF('Ssx-Women'!$C$4:$C$45,+WomenOverall!B48,'Ssx-Women'!$B$4:$B$45)</f>
        <v>0</v>
      </c>
      <c r="L48">
        <f>SUMIF('Invicta-Women'!$C$4:$C$68,+WomenOverall!B48,'Invicta-Women'!$B$4:$B$68)</f>
        <v>0</v>
      </c>
      <c r="M48">
        <f>SUMIF('Bton-Women'!$C$4:$C$59,+WomenOverall!B48,'Bton-Women'!$B$4:$B$59)</f>
        <v>0</v>
      </c>
      <c r="N48">
        <f>SUMIF('Bxly-Women'!$C$4:$C$14,+WomenOverall!B48,'Bxly-Women'!$B$4:$B$14)</f>
        <v>8</v>
      </c>
      <c r="O48">
        <f>SUMIF('Chi-Women'!$C$4:$C$30,+WomenOverall!B48,'Chi-Women'!$B$4:$B$30)</f>
        <v>0</v>
      </c>
    </row>
    <row r="49" spans="2:15" x14ac:dyDescent="0.25">
      <c r="B49" s="10" t="s">
        <v>654</v>
      </c>
      <c r="C49">
        <f t="shared" si="12"/>
        <v>21</v>
      </c>
      <c r="D49">
        <f t="shared" si="13"/>
        <v>25</v>
      </c>
      <c r="E49">
        <f t="shared" si="14"/>
        <v>14</v>
      </c>
      <c r="F49">
        <f t="shared" si="15"/>
        <v>11</v>
      </c>
      <c r="G49">
        <f t="shared" si="4"/>
        <v>21</v>
      </c>
      <c r="H49">
        <f t="shared" si="16"/>
        <v>25</v>
      </c>
      <c r="I49" s="1">
        <f t="shared" si="17"/>
        <v>67</v>
      </c>
      <c r="J49" s="1"/>
      <c r="K49">
        <f>SUMIF('Ssx-Women'!$C$4:$C$45,+WomenOverall!B49,'Ssx-Women'!$B$4:$B$45)</f>
        <v>0</v>
      </c>
      <c r="L49">
        <f>SUMIF('Invicta-Women'!$C$4:$C$68,+WomenOverall!B49,'Invicta-Women'!$B$4:$B$68)</f>
        <v>0</v>
      </c>
      <c r="M49">
        <f>SUMIF('Bton-Women'!$C$4:$C$59,+WomenOverall!B49,'Bton-Women'!$B$4:$B$59)</f>
        <v>0</v>
      </c>
      <c r="N49">
        <f>SUMIF('Bxly-Women'!$C$4:$C$14,+WomenOverall!B49,'Bxly-Women'!$B$4:$B$14)</f>
        <v>11</v>
      </c>
      <c r="O49">
        <f>SUMIF('Chi-Women'!$C$4:$C$30,+WomenOverall!B49,'Chi-Women'!$B$4:$B$30)</f>
        <v>0</v>
      </c>
    </row>
    <row r="50" spans="2:15" x14ac:dyDescent="0.25">
      <c r="B50" s="29" t="s">
        <v>599</v>
      </c>
      <c r="C50">
        <f t="shared" si="12"/>
        <v>21</v>
      </c>
      <c r="D50">
        <f t="shared" si="13"/>
        <v>25</v>
      </c>
      <c r="E50">
        <f t="shared" si="14"/>
        <v>4</v>
      </c>
      <c r="F50">
        <f t="shared" si="15"/>
        <v>3</v>
      </c>
      <c r="G50">
        <f t="shared" si="4"/>
        <v>3</v>
      </c>
      <c r="H50">
        <f t="shared" si="16"/>
        <v>25</v>
      </c>
      <c r="I50" s="1">
        <f t="shared" si="17"/>
        <v>31</v>
      </c>
      <c r="J50" s="1"/>
      <c r="K50">
        <f>SUMIF('Ssx-Women'!$C$4:$C$45,+WomenOverall!B50,'Ssx-Women'!$B$4:$B$45)</f>
        <v>0</v>
      </c>
      <c r="L50">
        <f>SUMIF('Invicta-Women'!$C$4:$C$68,+WomenOverall!B50,'Invicta-Women'!$B$4:$B$68)</f>
        <v>0</v>
      </c>
      <c r="M50">
        <f>SUMIF('Bton-Women'!$C$4:$C$59,+WomenOverall!B50,'Bton-Women'!$B$4:$B$59)</f>
        <v>4</v>
      </c>
      <c r="N50">
        <f>SUMIF('Bxly-Women'!$C$4:$C$14,+WomenOverall!B50,'Bxly-Women'!$B$4:$B$14)</f>
        <v>3</v>
      </c>
      <c r="O50">
        <f>SUMIF('Chi-Women'!$C$4:$C$30,+WomenOverall!B50,'Chi-Women'!$B$4:$B$30)</f>
        <v>3</v>
      </c>
    </row>
    <row r="51" spans="2:15" x14ac:dyDescent="0.25">
      <c r="B51" s="6" t="s">
        <v>581</v>
      </c>
      <c r="C51">
        <f t="shared" si="12"/>
        <v>21</v>
      </c>
      <c r="D51">
        <f t="shared" si="13"/>
        <v>7</v>
      </c>
      <c r="E51">
        <f t="shared" si="14"/>
        <v>6</v>
      </c>
      <c r="F51">
        <f t="shared" si="15"/>
        <v>12</v>
      </c>
      <c r="G51">
        <f t="shared" si="4"/>
        <v>12</v>
      </c>
      <c r="H51">
        <f t="shared" si="16"/>
        <v>21</v>
      </c>
      <c r="I51" s="1">
        <f t="shared" si="17"/>
        <v>37</v>
      </c>
      <c r="J51" s="1"/>
      <c r="K51">
        <f>SUMIF('Ssx-Women'!$C$4:$C$45,+WomenOverall!B51,'Ssx-Women'!$B$4:$B$45)</f>
        <v>0</v>
      </c>
      <c r="L51">
        <f>SUMIF('Invicta-Women'!$C$4:$C$68,+WomenOverall!B51,'Invicta-Women'!$B$4:$B$68)</f>
        <v>7</v>
      </c>
      <c r="M51">
        <f>SUMIF('Bton-Women'!$C$4:$C$59,+WomenOverall!B51,'Bton-Women'!$B$4:$B$59)</f>
        <v>6</v>
      </c>
      <c r="N51">
        <f>SUMIF('Bxly-Women'!$C$4:$C$14,+WomenOverall!B51,'Bxly-Women'!$B$4:$B$14)</f>
        <v>0</v>
      </c>
      <c r="O51">
        <f>SUMIF('Chi-Women'!$C$4:$C$30,+WomenOverall!B51,'Chi-Women'!$B$4:$B$30)</f>
        <v>12</v>
      </c>
    </row>
    <row r="52" spans="2:15" x14ac:dyDescent="0.25">
      <c r="B52" s="6" t="s">
        <v>579</v>
      </c>
      <c r="C52">
        <f t="shared" si="12"/>
        <v>21</v>
      </c>
      <c r="D52">
        <f t="shared" si="13"/>
        <v>5</v>
      </c>
      <c r="E52">
        <f t="shared" si="14"/>
        <v>14</v>
      </c>
      <c r="F52">
        <f t="shared" si="15"/>
        <v>12</v>
      </c>
      <c r="G52">
        <f t="shared" si="4"/>
        <v>2</v>
      </c>
      <c r="H52">
        <f t="shared" si="16"/>
        <v>21</v>
      </c>
      <c r="I52" s="1">
        <f t="shared" si="17"/>
        <v>33</v>
      </c>
      <c r="J52" s="1"/>
      <c r="K52">
        <f>SUMIF('Ssx-Women'!$C$4:$C$45,+WomenOverall!B52,'Ssx-Women'!$B$4:$B$45)</f>
        <v>0</v>
      </c>
      <c r="L52">
        <f>SUMIF('Invicta-Women'!$C$4:$C$68,+WomenOverall!B52,'Invicta-Women'!$B$4:$B$68)</f>
        <v>5</v>
      </c>
      <c r="M52">
        <f>SUMIF('Bton-Women'!$C$4:$C$59,+WomenOverall!B52,'Bton-Women'!$B$4:$B$59)</f>
        <v>0</v>
      </c>
      <c r="N52">
        <f>SUMIF('Bxly-Women'!$C$4:$C$14,+WomenOverall!B52,'Bxly-Women'!$B$4:$B$14)</f>
        <v>0</v>
      </c>
      <c r="O52">
        <f>SUMIF('Chi-Women'!$C$4:$C$30,+WomenOverall!B52,'Chi-Women'!$B$4:$B$30)</f>
        <v>2</v>
      </c>
    </row>
    <row r="53" spans="2:15" x14ac:dyDescent="0.25">
      <c r="B53" s="6" t="s">
        <v>583</v>
      </c>
      <c r="C53">
        <f t="shared" si="12"/>
        <v>21</v>
      </c>
      <c r="D53">
        <f t="shared" si="13"/>
        <v>9</v>
      </c>
      <c r="E53">
        <f t="shared" si="14"/>
        <v>14</v>
      </c>
      <c r="F53">
        <f t="shared" si="15"/>
        <v>12</v>
      </c>
      <c r="G53">
        <f t="shared" si="4"/>
        <v>6</v>
      </c>
      <c r="H53">
        <f t="shared" si="16"/>
        <v>21</v>
      </c>
      <c r="I53" s="1">
        <f t="shared" si="17"/>
        <v>41</v>
      </c>
      <c r="J53" s="1"/>
      <c r="K53">
        <f>SUMIF('Ssx-Women'!$C$4:$C$45,+WomenOverall!B53,'Ssx-Women'!$B$4:$B$45)</f>
        <v>0</v>
      </c>
      <c r="L53">
        <f>SUMIF('Invicta-Women'!$C$4:$C$68,+WomenOverall!B53,'Invicta-Women'!$B$4:$B$68)</f>
        <v>9</v>
      </c>
      <c r="M53">
        <f>SUMIF('Bton-Women'!$C$4:$C$59,+WomenOverall!B53,'Bton-Women'!$B$4:$B$59)</f>
        <v>0</v>
      </c>
      <c r="N53">
        <f>SUMIF('Bxly-Women'!$C$4:$C$14,+WomenOverall!B53,'Bxly-Women'!$B$4:$B$14)</f>
        <v>0</v>
      </c>
      <c r="O53">
        <f>SUMIF('Chi-Women'!$C$4:$C$30,+WomenOverall!B53,'Chi-Women'!$B$4:$B$30)</f>
        <v>6</v>
      </c>
    </row>
    <row r="54" spans="2:15" x14ac:dyDescent="0.25">
      <c r="B54" s="6" t="s">
        <v>585</v>
      </c>
      <c r="C54">
        <f t="shared" si="12"/>
        <v>8</v>
      </c>
      <c r="D54">
        <f t="shared" si="13"/>
        <v>11</v>
      </c>
      <c r="E54">
        <f t="shared" si="14"/>
        <v>14</v>
      </c>
      <c r="F54">
        <f t="shared" si="15"/>
        <v>12</v>
      </c>
      <c r="G54">
        <f t="shared" si="4"/>
        <v>21</v>
      </c>
      <c r="H54">
        <f t="shared" si="16"/>
        <v>21</v>
      </c>
      <c r="I54" s="1">
        <f t="shared" si="17"/>
        <v>45</v>
      </c>
      <c r="J54" s="1"/>
      <c r="K54">
        <f>SUMIF('Ssx-Women'!$C$4:$C$45,+WomenOverall!B54,'Ssx-Women'!$B$4:$B$45)</f>
        <v>8</v>
      </c>
      <c r="L54">
        <f>SUMIF('Invicta-Women'!$C$4:$C$68,+WomenOverall!B54,'Invicta-Women'!$B$4:$B$68)</f>
        <v>11</v>
      </c>
      <c r="M54">
        <f>SUMIF('Bton-Women'!$C$4:$C$59,+WomenOverall!B54,'Bton-Women'!$B$4:$B$59)</f>
        <v>0</v>
      </c>
      <c r="N54">
        <f>SUMIF('Bxly-Women'!$C$4:$C$14,+WomenOverall!B54,'Bxly-Women'!$B$4:$B$14)</f>
        <v>0</v>
      </c>
      <c r="O54">
        <f>SUMIF('Chi-Women'!$C$4:$C$30,+WomenOverall!B54,'Chi-Women'!$B$4:$B$30)</f>
        <v>0</v>
      </c>
    </row>
    <row r="55" spans="2:15" x14ac:dyDescent="0.25">
      <c r="B55" s="27" t="s">
        <v>134</v>
      </c>
      <c r="C55">
        <f t="shared" si="12"/>
        <v>15</v>
      </c>
      <c r="D55">
        <f t="shared" si="13"/>
        <v>25</v>
      </c>
      <c r="E55">
        <f t="shared" si="14"/>
        <v>14</v>
      </c>
      <c r="F55">
        <f t="shared" si="15"/>
        <v>12</v>
      </c>
      <c r="G55">
        <f t="shared" si="4"/>
        <v>21</v>
      </c>
      <c r="H55">
        <f t="shared" si="16"/>
        <v>25</v>
      </c>
      <c r="I55" s="1">
        <f t="shared" si="17"/>
        <v>62</v>
      </c>
      <c r="J55" s="1"/>
      <c r="K55">
        <f>SUMIF('Ssx-Women'!$C$4:$C$45,+WomenOverall!B55,'Ssx-Women'!$B$4:$B$45)</f>
        <v>15</v>
      </c>
      <c r="L55">
        <f>SUMIF('Invicta-Women'!$C$4:$C$68,+WomenOverall!B55,'Invicta-Women'!$B$4:$B$68)</f>
        <v>0</v>
      </c>
      <c r="M55">
        <f>SUMIF('Bton-Women'!$C$4:$C$59,+WomenOverall!B55,'Bton-Women'!$B$4:$B$59)</f>
        <v>0</v>
      </c>
      <c r="N55">
        <f>SUMIF('Bxly-Women'!$C$4:$C$14,+WomenOverall!B55,'Bxly-Women'!$B$4:$B$14)</f>
        <v>0</v>
      </c>
      <c r="O55">
        <f>SUMIF('Chi-Women'!$C$4:$C$30,+WomenOverall!B55,'Chi-Women'!$B$4:$B$30)</f>
        <v>0</v>
      </c>
    </row>
    <row r="56" spans="2:15" x14ac:dyDescent="0.25">
      <c r="B56" s="27" t="s">
        <v>135</v>
      </c>
      <c r="C56">
        <f t="shared" si="12"/>
        <v>17</v>
      </c>
      <c r="D56">
        <f t="shared" si="13"/>
        <v>25</v>
      </c>
      <c r="E56">
        <f t="shared" si="14"/>
        <v>14</v>
      </c>
      <c r="F56">
        <f t="shared" si="15"/>
        <v>12</v>
      </c>
      <c r="G56">
        <f t="shared" si="4"/>
        <v>21</v>
      </c>
      <c r="H56">
        <f t="shared" si="16"/>
        <v>25</v>
      </c>
      <c r="I56" s="1">
        <f t="shared" si="17"/>
        <v>64</v>
      </c>
      <c r="J56" s="1"/>
      <c r="K56">
        <f>SUMIF('Ssx-Women'!$C$4:$C$45,+WomenOverall!B56,'Ssx-Women'!$B$4:$B$45)</f>
        <v>17</v>
      </c>
      <c r="L56">
        <f>SUMIF('Invicta-Women'!$C$4:$C$68,+WomenOverall!B56,'Invicta-Women'!$B$4:$B$68)</f>
        <v>0</v>
      </c>
      <c r="M56">
        <f>SUMIF('Bton-Women'!$C$4:$C$59,+WomenOverall!B56,'Bton-Women'!$B$4:$B$59)</f>
        <v>0</v>
      </c>
      <c r="N56">
        <f>SUMIF('Bxly-Women'!$C$4:$C$14,+WomenOverall!B56,'Bxly-Women'!$B$4:$B$14)</f>
        <v>0</v>
      </c>
      <c r="O56">
        <f>SUMIF('Chi-Women'!$C$4:$C$30,+WomenOverall!B56,'Chi-Women'!$B$4:$B$30)</f>
        <v>0</v>
      </c>
    </row>
    <row r="57" spans="2:15" x14ac:dyDescent="0.25">
      <c r="B57" s="6" t="s">
        <v>799</v>
      </c>
      <c r="C57">
        <f t="shared" si="12"/>
        <v>21</v>
      </c>
      <c r="D57">
        <f t="shared" si="13"/>
        <v>25</v>
      </c>
      <c r="E57">
        <f t="shared" si="14"/>
        <v>14</v>
      </c>
      <c r="F57">
        <f t="shared" si="15"/>
        <v>12</v>
      </c>
      <c r="G57">
        <f t="shared" si="4"/>
        <v>8</v>
      </c>
      <c r="H57">
        <f t="shared" si="16"/>
        <v>25</v>
      </c>
      <c r="I57" s="1">
        <f t="shared" si="17"/>
        <v>55</v>
      </c>
      <c r="J57" s="1"/>
      <c r="K57">
        <f>SUMIF('Ssx-Women'!$C$4:$C$45,+WomenOverall!B57,'Ssx-Women'!$B$4:$B$45)</f>
        <v>0</v>
      </c>
      <c r="L57">
        <f>SUMIF('Invicta-Women'!$C$4:$C$68,+WomenOverall!B57,'Invicta-Women'!$B$4:$B$68)</f>
        <v>0</v>
      </c>
      <c r="M57">
        <f>SUMIF('Bton-Women'!$C$4:$C$59,+WomenOverall!B57,'Bton-Women'!$B$4:$B$59)</f>
        <v>0</v>
      </c>
      <c r="N57">
        <f>SUMIF('Bxly-Women'!$C$4:$C$14,+WomenOverall!B57,'Bxly-Women'!$B$4:$B$14)</f>
        <v>0</v>
      </c>
      <c r="O57">
        <f>SUMIF('Chi-Women'!$C$4:$C$30,+WomenOverall!B57,'Chi-Women'!$B$4:$B$30)</f>
        <v>8</v>
      </c>
    </row>
    <row r="58" spans="2:15" x14ac:dyDescent="0.25">
      <c r="B58" s="27" t="s">
        <v>129</v>
      </c>
      <c r="C58">
        <f t="shared" si="12"/>
        <v>9</v>
      </c>
      <c r="D58">
        <f t="shared" si="13"/>
        <v>25</v>
      </c>
      <c r="E58">
        <f t="shared" si="14"/>
        <v>14</v>
      </c>
      <c r="F58">
        <f t="shared" si="15"/>
        <v>12</v>
      </c>
      <c r="G58">
        <f t="shared" si="4"/>
        <v>21</v>
      </c>
      <c r="H58">
        <f t="shared" si="16"/>
        <v>25</v>
      </c>
      <c r="I58" s="1">
        <f t="shared" si="17"/>
        <v>56</v>
      </c>
      <c r="J58" s="1"/>
      <c r="K58">
        <f>SUMIF('Ssx-Women'!$C$4:$C$45,+WomenOverall!B58,'Ssx-Women'!$B$4:$B$45)</f>
        <v>9</v>
      </c>
      <c r="L58">
        <f>SUMIF('Invicta-Women'!$C$4:$C$68,+WomenOverall!B58,'Invicta-Women'!$B$4:$B$68)</f>
        <v>0</v>
      </c>
      <c r="M58">
        <f>SUMIF('Bton-Women'!$C$4:$C$59,+WomenOverall!B58,'Bton-Women'!$B$4:$B$59)</f>
        <v>0</v>
      </c>
      <c r="N58">
        <f>SUMIF('Bxly-Women'!$C$4:$C$14,+WomenOverall!B58,'Bxly-Women'!$B$4:$B$14)</f>
        <v>0</v>
      </c>
      <c r="O58">
        <f>SUMIF('Chi-Women'!$C$4:$C$30,+WomenOverall!B58,'Chi-Women'!$B$4:$B$30)</f>
        <v>0</v>
      </c>
    </row>
    <row r="59" spans="2:15" x14ac:dyDescent="0.25">
      <c r="B59" s="6" t="s">
        <v>800</v>
      </c>
      <c r="C59">
        <f t="shared" si="12"/>
        <v>21</v>
      </c>
      <c r="D59">
        <f t="shared" si="13"/>
        <v>25</v>
      </c>
      <c r="E59">
        <f t="shared" si="14"/>
        <v>14</v>
      </c>
      <c r="F59">
        <f t="shared" si="15"/>
        <v>12</v>
      </c>
      <c r="G59">
        <f t="shared" si="4"/>
        <v>13</v>
      </c>
      <c r="H59">
        <f t="shared" si="16"/>
        <v>25</v>
      </c>
      <c r="I59" s="1">
        <f t="shared" si="17"/>
        <v>60</v>
      </c>
      <c r="J59" s="1"/>
      <c r="K59">
        <f>SUMIF('Ssx-Women'!$C$4:$C$45,+WomenOverall!B59,'Ssx-Women'!$B$4:$B$45)</f>
        <v>0</v>
      </c>
      <c r="L59">
        <f>SUMIF('Invicta-Women'!$C$4:$C$68,+WomenOverall!B59,'Invicta-Women'!$B$4:$B$68)</f>
        <v>0</v>
      </c>
      <c r="M59">
        <f>SUMIF('Bton-Women'!$C$4:$C$59,+WomenOverall!B59,'Bton-Women'!$B$4:$B$59)</f>
        <v>0</v>
      </c>
      <c r="N59">
        <f>SUMIF('Bxly-Women'!$C$4:$C$14,+WomenOverall!B59,'Bxly-Women'!$B$4:$B$14)</f>
        <v>0</v>
      </c>
      <c r="O59">
        <f>SUMIF('Chi-Women'!$C$4:$C$30,+WomenOverall!B59,'Chi-Women'!$B$4:$B$30)</f>
        <v>13</v>
      </c>
    </row>
    <row r="61" spans="2:15" x14ac:dyDescent="0.25">
      <c r="B61" s="6"/>
      <c r="I61" s="6"/>
      <c r="J61" s="6"/>
    </row>
    <row r="62" spans="2:15" x14ac:dyDescent="0.25">
      <c r="B62" s="17" t="s">
        <v>607</v>
      </c>
      <c r="I62" s="6"/>
      <c r="J62" s="6"/>
    </row>
    <row r="63" spans="2:15" x14ac:dyDescent="0.25">
      <c r="B63" s="6" t="s">
        <v>577</v>
      </c>
      <c r="I63">
        <v>6</v>
      </c>
    </row>
    <row r="64" spans="2:15" x14ac:dyDescent="0.25">
      <c r="B64" s="6" t="s">
        <v>596</v>
      </c>
      <c r="I64">
        <v>18</v>
      </c>
    </row>
    <row r="65" spans="2:9" x14ac:dyDescent="0.25">
      <c r="B65" s="6" t="s">
        <v>588</v>
      </c>
      <c r="I65">
        <v>22</v>
      </c>
    </row>
    <row r="66" spans="2:9" x14ac:dyDescent="0.25">
      <c r="B66" s="6" t="s">
        <v>581</v>
      </c>
      <c r="I66">
        <v>25</v>
      </c>
    </row>
    <row r="67" spans="2:9" x14ac:dyDescent="0.25">
      <c r="B67" s="6" t="s">
        <v>576</v>
      </c>
      <c r="I67">
        <v>27</v>
      </c>
    </row>
    <row r="68" spans="2:9" x14ac:dyDescent="0.25">
      <c r="B68" s="1" t="s">
        <v>124</v>
      </c>
      <c r="I68">
        <v>27</v>
      </c>
    </row>
    <row r="69" spans="2:9" x14ac:dyDescent="0.25">
      <c r="B69" s="6" t="s">
        <v>582</v>
      </c>
      <c r="I69">
        <v>28</v>
      </c>
    </row>
    <row r="70" spans="2:9" x14ac:dyDescent="0.25">
      <c r="B70" s="14" t="s">
        <v>599</v>
      </c>
      <c r="I70">
        <v>28</v>
      </c>
    </row>
    <row r="71" spans="2:9" x14ac:dyDescent="0.25">
      <c r="B71" s="6" t="s">
        <v>578</v>
      </c>
      <c r="I71">
        <v>29</v>
      </c>
    </row>
    <row r="72" spans="2:9" x14ac:dyDescent="0.25">
      <c r="B72" s="1" t="s">
        <v>127</v>
      </c>
      <c r="I72">
        <v>29</v>
      </c>
    </row>
    <row r="73" spans="2:9" x14ac:dyDescent="0.25">
      <c r="B73" s="6" t="s">
        <v>575</v>
      </c>
      <c r="I73">
        <v>29</v>
      </c>
    </row>
    <row r="74" spans="2:9" x14ac:dyDescent="0.25">
      <c r="B74" s="6" t="s">
        <v>594</v>
      </c>
      <c r="I74">
        <v>30</v>
      </c>
    </row>
    <row r="75" spans="2:9" x14ac:dyDescent="0.25">
      <c r="B75" s="14" t="s">
        <v>603</v>
      </c>
      <c r="I75">
        <v>30</v>
      </c>
    </row>
    <row r="76" spans="2:9" x14ac:dyDescent="0.25">
      <c r="B76" s="6" t="s">
        <v>579</v>
      </c>
      <c r="I76">
        <v>31</v>
      </c>
    </row>
    <row r="77" spans="2:9" x14ac:dyDescent="0.25">
      <c r="B77" s="6" t="s">
        <v>585</v>
      </c>
      <c r="I77">
        <v>31</v>
      </c>
    </row>
    <row r="78" spans="2:9" x14ac:dyDescent="0.25">
      <c r="B78" s="6" t="s">
        <v>580</v>
      </c>
      <c r="I78">
        <v>32</v>
      </c>
    </row>
    <row r="79" spans="2:9" x14ac:dyDescent="0.25">
      <c r="B79" s="6" t="s">
        <v>593</v>
      </c>
      <c r="I79">
        <v>32</v>
      </c>
    </row>
    <row r="80" spans="2:9" x14ac:dyDescent="0.25">
      <c r="B80" s="1" t="s">
        <v>128</v>
      </c>
      <c r="I80">
        <v>33</v>
      </c>
    </row>
    <row r="81" spans="2:9" x14ac:dyDescent="0.25">
      <c r="B81" s="6" t="s">
        <v>586</v>
      </c>
      <c r="I81">
        <v>34</v>
      </c>
    </row>
    <row r="82" spans="2:9" x14ac:dyDescent="0.25">
      <c r="B82" s="14" t="s">
        <v>600</v>
      </c>
      <c r="I82">
        <v>35</v>
      </c>
    </row>
    <row r="83" spans="2:9" x14ac:dyDescent="0.25">
      <c r="B83" s="6" t="s">
        <v>583</v>
      </c>
      <c r="I83">
        <v>35</v>
      </c>
    </row>
    <row r="84" spans="2:9" x14ac:dyDescent="0.25">
      <c r="B84" s="1" t="s">
        <v>129</v>
      </c>
      <c r="I84">
        <v>35</v>
      </c>
    </row>
    <row r="85" spans="2:9" x14ac:dyDescent="0.25">
      <c r="B85" s="1" t="s">
        <v>130</v>
      </c>
      <c r="I85">
        <v>36</v>
      </c>
    </row>
    <row r="86" spans="2:9" x14ac:dyDescent="0.25">
      <c r="B86" s="6" t="s">
        <v>584</v>
      </c>
      <c r="I86">
        <v>36</v>
      </c>
    </row>
    <row r="87" spans="2:9" x14ac:dyDescent="0.25">
      <c r="B87" t="s">
        <v>644</v>
      </c>
      <c r="I87">
        <v>36</v>
      </c>
    </row>
    <row r="88" spans="2:9" x14ac:dyDescent="0.25">
      <c r="B88" s="6" t="s">
        <v>598</v>
      </c>
      <c r="I88">
        <v>37</v>
      </c>
    </row>
    <row r="89" spans="2:9" x14ac:dyDescent="0.25">
      <c r="B89" s="14" t="s">
        <v>602</v>
      </c>
      <c r="I89">
        <v>37</v>
      </c>
    </row>
    <row r="90" spans="2:9" x14ac:dyDescent="0.25">
      <c r="B90" t="s">
        <v>645</v>
      </c>
      <c r="I90">
        <v>37</v>
      </c>
    </row>
    <row r="91" spans="2:9" x14ac:dyDescent="0.25">
      <c r="B91" s="6" t="s">
        <v>591</v>
      </c>
      <c r="I91">
        <v>38</v>
      </c>
    </row>
    <row r="92" spans="2:9" x14ac:dyDescent="0.25">
      <c r="B92" t="s">
        <v>646</v>
      </c>
      <c r="I92">
        <v>38</v>
      </c>
    </row>
    <row r="93" spans="2:9" x14ac:dyDescent="0.25">
      <c r="B93" s="1" t="s">
        <v>132</v>
      </c>
      <c r="I93">
        <v>39</v>
      </c>
    </row>
    <row r="94" spans="2:9" x14ac:dyDescent="0.25">
      <c r="B94" s="6" t="s">
        <v>587</v>
      </c>
      <c r="I94">
        <v>39</v>
      </c>
    </row>
    <row r="95" spans="2:9" x14ac:dyDescent="0.25">
      <c r="B95" s="14" t="s">
        <v>601</v>
      </c>
      <c r="I95">
        <v>40</v>
      </c>
    </row>
    <row r="96" spans="2:9" x14ac:dyDescent="0.25">
      <c r="B96" t="s">
        <v>647</v>
      </c>
      <c r="I96">
        <v>40</v>
      </c>
    </row>
    <row r="97" spans="2:9" x14ac:dyDescent="0.25">
      <c r="B97" s="6" t="s">
        <v>589</v>
      </c>
      <c r="I97">
        <v>41</v>
      </c>
    </row>
    <row r="98" spans="2:9" x14ac:dyDescent="0.25">
      <c r="B98" s="1" t="s">
        <v>134</v>
      </c>
      <c r="I98">
        <v>41</v>
      </c>
    </row>
    <row r="99" spans="2:9" x14ac:dyDescent="0.25">
      <c r="B99" s="6" t="s">
        <v>590</v>
      </c>
      <c r="I99">
        <v>42</v>
      </c>
    </row>
    <row r="100" spans="2:9" x14ac:dyDescent="0.25">
      <c r="B100" s="6" t="s">
        <v>595</v>
      </c>
      <c r="I100">
        <v>42</v>
      </c>
    </row>
    <row r="101" spans="2:9" x14ac:dyDescent="0.25">
      <c r="B101" t="s">
        <v>648</v>
      </c>
      <c r="I101">
        <v>43</v>
      </c>
    </row>
    <row r="102" spans="2:9" x14ac:dyDescent="0.25">
      <c r="B102" s="1" t="s">
        <v>135</v>
      </c>
      <c r="I102">
        <v>43</v>
      </c>
    </row>
    <row r="103" spans="2:9" x14ac:dyDescent="0.25">
      <c r="B103" s="6" t="s">
        <v>592</v>
      </c>
      <c r="I103">
        <v>44</v>
      </c>
    </row>
    <row r="104" spans="2:9" x14ac:dyDescent="0.25">
      <c r="B104" s="1" t="s">
        <v>136</v>
      </c>
      <c r="I104">
        <v>44</v>
      </c>
    </row>
    <row r="105" spans="2:9" x14ac:dyDescent="0.25">
      <c r="B105" t="s">
        <v>649</v>
      </c>
      <c r="I105">
        <v>45</v>
      </c>
    </row>
    <row r="106" spans="2:9" x14ac:dyDescent="0.25">
      <c r="B106" s="1" t="s">
        <v>137</v>
      </c>
      <c r="I106">
        <v>45</v>
      </c>
    </row>
    <row r="107" spans="2:9" x14ac:dyDescent="0.25">
      <c r="B107" t="s">
        <v>654</v>
      </c>
      <c r="I107">
        <v>46</v>
      </c>
    </row>
    <row r="108" spans="2:9" x14ac:dyDescent="0.25">
      <c r="B108" s="6" t="s">
        <v>597</v>
      </c>
      <c r="I108">
        <v>47</v>
      </c>
    </row>
  </sheetData>
  <sheetProtection algorithmName="SHA-512" hashValue="5StRjbZst79BvD/hpukg3O0SykbKRZc9IFjylb9bVMJb/630/oVQSIPZ1j9MsPwVTGUWyasB49TByq6gwA93FQ==" saltValue="ZnvnDRwnRbrKue+ZzpX/xA==" spinCount="100000" sheet="1" objects="1" scenarios="1"/>
  <sortState ref="B54:I99">
    <sortCondition ref="I54:I99"/>
  </sortState>
  <mergeCells count="2">
    <mergeCell ref="C3:G3"/>
    <mergeCell ref="I3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3:G45"/>
  <sheetViews>
    <sheetView workbookViewId="0">
      <selection activeCell="C4" sqref="C4"/>
    </sheetView>
  </sheetViews>
  <sheetFormatPr defaultRowHeight="12.75" x14ac:dyDescent="0.2"/>
  <cols>
    <col min="1" max="2" width="9.140625" style="1"/>
    <col min="3" max="3" width="21" style="1" customWidth="1"/>
    <col min="4" max="6" width="16.85546875" style="1" customWidth="1"/>
    <col min="7" max="7" width="22.7109375" style="1" customWidth="1"/>
    <col min="8" max="16384" width="9.140625" style="1"/>
  </cols>
  <sheetData>
    <row r="3" spans="2:7" x14ac:dyDescent="0.2">
      <c r="B3" s="2" t="s">
        <v>119</v>
      </c>
      <c r="C3" s="2" t="s">
        <v>122</v>
      </c>
      <c r="D3" s="2" t="s">
        <v>121</v>
      </c>
      <c r="E3" s="2" t="s">
        <v>120</v>
      </c>
      <c r="F3" s="2" t="s">
        <v>123</v>
      </c>
      <c r="G3" s="2" t="s">
        <v>91</v>
      </c>
    </row>
    <row r="4" spans="2:7" x14ac:dyDescent="0.2">
      <c r="B4" s="12">
        <v>1</v>
      </c>
      <c r="C4" s="1" t="s">
        <v>243</v>
      </c>
      <c r="D4" s="1" t="s">
        <v>247</v>
      </c>
      <c r="E4" s="1" t="s">
        <v>406</v>
      </c>
      <c r="G4" s="1" t="s">
        <v>92</v>
      </c>
    </row>
    <row r="5" spans="2:7" x14ac:dyDescent="0.2">
      <c r="B5" s="12">
        <v>2</v>
      </c>
      <c r="C5" s="1" t="s">
        <v>442</v>
      </c>
      <c r="D5" s="1" t="s">
        <v>248</v>
      </c>
      <c r="E5" s="1" t="s">
        <v>407</v>
      </c>
      <c r="G5" s="1" t="s">
        <v>93</v>
      </c>
    </row>
    <row r="6" spans="2:7" x14ac:dyDescent="0.2">
      <c r="B6" s="12">
        <v>3</v>
      </c>
      <c r="C6" s="1" t="s">
        <v>443</v>
      </c>
      <c r="D6" s="1" t="s">
        <v>249</v>
      </c>
      <c r="E6" s="1" t="s">
        <v>408</v>
      </c>
      <c r="G6" s="1" t="s">
        <v>94</v>
      </c>
    </row>
    <row r="7" spans="2:7" x14ac:dyDescent="0.2">
      <c r="B7" s="12">
        <v>3</v>
      </c>
      <c r="C7" s="1" t="s">
        <v>444</v>
      </c>
      <c r="D7" s="1" t="s">
        <v>250</v>
      </c>
      <c r="E7" s="1" t="s">
        <v>409</v>
      </c>
      <c r="G7" s="1" t="s">
        <v>95</v>
      </c>
    </row>
    <row r="8" spans="2:7" x14ac:dyDescent="0.2">
      <c r="B8" s="12">
        <v>5</v>
      </c>
      <c r="C8" s="1" t="s">
        <v>445</v>
      </c>
      <c r="D8" s="1" t="s">
        <v>251</v>
      </c>
      <c r="E8" s="1" t="s">
        <v>410</v>
      </c>
      <c r="G8" s="1" t="s">
        <v>96</v>
      </c>
    </row>
    <row r="9" spans="2:7" x14ac:dyDescent="0.2">
      <c r="B9" s="12">
        <v>6</v>
      </c>
      <c r="C9" s="1" t="s">
        <v>446</v>
      </c>
      <c r="D9" s="1" t="s">
        <v>252</v>
      </c>
      <c r="E9" s="1" t="s">
        <v>411</v>
      </c>
      <c r="G9" s="1" t="s">
        <v>97</v>
      </c>
    </row>
    <row r="10" spans="2:7" x14ac:dyDescent="0.2">
      <c r="B10" s="12">
        <v>7</v>
      </c>
      <c r="C10" s="1" t="s">
        <v>447</v>
      </c>
      <c r="D10" s="1" t="s">
        <v>253</v>
      </c>
      <c r="E10" s="1" t="s">
        <v>412</v>
      </c>
      <c r="G10" s="1" t="s">
        <v>98</v>
      </c>
    </row>
    <row r="11" spans="2:7" x14ac:dyDescent="0.2">
      <c r="B11" s="12">
        <v>8</v>
      </c>
      <c r="C11" s="1" t="s">
        <v>448</v>
      </c>
      <c r="D11" s="1" t="s">
        <v>254</v>
      </c>
      <c r="E11" s="1" t="s">
        <v>413</v>
      </c>
      <c r="G11" s="1" t="s">
        <v>99</v>
      </c>
    </row>
    <row r="12" spans="2:7" x14ac:dyDescent="0.2">
      <c r="B12" s="12">
        <v>9</v>
      </c>
      <c r="C12" s="1" t="s">
        <v>449</v>
      </c>
      <c r="D12" s="1" t="s">
        <v>255</v>
      </c>
      <c r="E12" s="1" t="s">
        <v>414</v>
      </c>
      <c r="G12" s="1" t="s">
        <v>100</v>
      </c>
    </row>
    <row r="13" spans="2:7" x14ac:dyDescent="0.2">
      <c r="B13" s="12">
        <v>10</v>
      </c>
      <c r="C13" s="1" t="s">
        <v>450</v>
      </c>
      <c r="D13" s="1" t="s">
        <v>256</v>
      </c>
      <c r="E13" s="1" t="s">
        <v>415</v>
      </c>
      <c r="G13" s="1" t="s">
        <v>95</v>
      </c>
    </row>
    <row r="14" spans="2:7" x14ac:dyDescent="0.2">
      <c r="B14" s="12">
        <v>11</v>
      </c>
      <c r="C14" s="1" t="s">
        <v>451</v>
      </c>
      <c r="D14" s="1" t="s">
        <v>257</v>
      </c>
      <c r="E14" s="1" t="s">
        <v>416</v>
      </c>
      <c r="G14" s="1" t="s">
        <v>101</v>
      </c>
    </row>
    <row r="15" spans="2:7" x14ac:dyDescent="0.2">
      <c r="B15" s="12">
        <v>12</v>
      </c>
      <c r="C15" s="1" t="s">
        <v>452</v>
      </c>
      <c r="D15" s="1" t="s">
        <v>258</v>
      </c>
      <c r="E15" s="1" t="s">
        <v>417</v>
      </c>
      <c r="G15" s="1" t="s">
        <v>102</v>
      </c>
    </row>
    <row r="16" spans="2:7" x14ac:dyDescent="0.2">
      <c r="B16" s="12">
        <v>13</v>
      </c>
      <c r="C16" s="1" t="s">
        <v>453</v>
      </c>
      <c r="D16" s="1" t="s">
        <v>259</v>
      </c>
      <c r="E16" s="1" t="s">
        <v>418</v>
      </c>
      <c r="G16" s="1" t="s">
        <v>103</v>
      </c>
    </row>
    <row r="17" spans="2:7" x14ac:dyDescent="0.2">
      <c r="B17" s="12">
        <v>14</v>
      </c>
      <c r="C17" s="1" t="s">
        <v>454</v>
      </c>
      <c r="D17" s="1" t="s">
        <v>260</v>
      </c>
      <c r="E17" s="1" t="s">
        <v>419</v>
      </c>
      <c r="G17" s="1" t="s">
        <v>104</v>
      </c>
    </row>
    <row r="18" spans="2:7" x14ac:dyDescent="0.2">
      <c r="B18" s="12">
        <v>15</v>
      </c>
      <c r="C18" s="1" t="s">
        <v>455</v>
      </c>
      <c r="D18" s="1" t="s">
        <v>261</v>
      </c>
      <c r="E18" s="1" t="s">
        <v>420</v>
      </c>
      <c r="G18" s="1" t="s">
        <v>97</v>
      </c>
    </row>
    <row r="19" spans="2:7" x14ac:dyDescent="0.2">
      <c r="B19" s="12">
        <v>16</v>
      </c>
      <c r="C19" s="1" t="s">
        <v>456</v>
      </c>
      <c r="D19" s="1" t="s">
        <v>262</v>
      </c>
      <c r="E19" s="1" t="s">
        <v>413</v>
      </c>
      <c r="G19" s="1" t="s">
        <v>95</v>
      </c>
    </row>
    <row r="20" spans="2:7" x14ac:dyDescent="0.2">
      <c r="B20" s="12">
        <v>17</v>
      </c>
      <c r="C20" s="1" t="s">
        <v>457</v>
      </c>
      <c r="D20" s="1" t="s">
        <v>263</v>
      </c>
      <c r="E20" s="1" t="s">
        <v>407</v>
      </c>
      <c r="G20" s="1" t="s">
        <v>105</v>
      </c>
    </row>
    <row r="21" spans="2:7" x14ac:dyDescent="0.2">
      <c r="B21" s="12">
        <v>18</v>
      </c>
      <c r="C21" s="1" t="s">
        <v>458</v>
      </c>
      <c r="D21" s="1" t="s">
        <v>264</v>
      </c>
      <c r="E21" s="1" t="s">
        <v>242</v>
      </c>
      <c r="G21" s="1" t="s">
        <v>95</v>
      </c>
    </row>
    <row r="22" spans="2:7" x14ac:dyDescent="0.2">
      <c r="B22" s="12">
        <v>19</v>
      </c>
      <c r="C22" s="1" t="s">
        <v>459</v>
      </c>
      <c r="D22" s="1" t="s">
        <v>265</v>
      </c>
      <c r="E22" s="1" t="s">
        <v>421</v>
      </c>
      <c r="G22" s="1" t="s">
        <v>103</v>
      </c>
    </row>
    <row r="23" spans="2:7" x14ac:dyDescent="0.2">
      <c r="B23" s="12">
        <v>20</v>
      </c>
      <c r="C23" s="1" t="s">
        <v>460</v>
      </c>
      <c r="D23" s="1" t="s">
        <v>266</v>
      </c>
      <c r="E23" s="1" t="s">
        <v>422</v>
      </c>
      <c r="G23" s="1" t="s">
        <v>106</v>
      </c>
    </row>
    <row r="24" spans="2:7" x14ac:dyDescent="0.2">
      <c r="B24" s="12">
        <v>21</v>
      </c>
      <c r="C24" s="1" t="s">
        <v>461</v>
      </c>
      <c r="D24" s="1" t="s">
        <v>267</v>
      </c>
      <c r="E24" s="1" t="s">
        <v>423</v>
      </c>
      <c r="G24" s="1" t="s">
        <v>107</v>
      </c>
    </row>
    <row r="25" spans="2:7" x14ac:dyDescent="0.2">
      <c r="B25" s="12">
        <v>22</v>
      </c>
      <c r="C25" s="1" t="s">
        <v>462</v>
      </c>
      <c r="D25" s="1" t="s">
        <v>268</v>
      </c>
      <c r="E25" s="1" t="s">
        <v>424</v>
      </c>
      <c r="G25" s="1" t="s">
        <v>108</v>
      </c>
    </row>
    <row r="26" spans="2:7" x14ac:dyDescent="0.2">
      <c r="B26" s="12">
        <v>23</v>
      </c>
      <c r="C26" s="1" t="s">
        <v>463</v>
      </c>
      <c r="D26" s="1" t="s">
        <v>269</v>
      </c>
      <c r="E26" s="1" t="s">
        <v>425</v>
      </c>
      <c r="G26" s="1" t="s">
        <v>109</v>
      </c>
    </row>
    <row r="27" spans="2:7" x14ac:dyDescent="0.2">
      <c r="B27" s="12">
        <v>24</v>
      </c>
      <c r="C27" s="1" t="s">
        <v>464</v>
      </c>
      <c r="D27" s="1" t="s">
        <v>270</v>
      </c>
      <c r="E27" s="1" t="s">
        <v>426</v>
      </c>
      <c r="G27" s="1" t="s">
        <v>98</v>
      </c>
    </row>
    <row r="28" spans="2:7" x14ac:dyDescent="0.2">
      <c r="B28" s="12">
        <v>25</v>
      </c>
      <c r="C28" s="1" t="s">
        <v>465</v>
      </c>
      <c r="D28" s="1" t="s">
        <v>271</v>
      </c>
      <c r="E28" s="1" t="s">
        <v>427</v>
      </c>
      <c r="G28" s="1" t="s">
        <v>92</v>
      </c>
    </row>
    <row r="29" spans="2:7" x14ac:dyDescent="0.2">
      <c r="B29" s="12">
        <v>26</v>
      </c>
      <c r="C29" s="1" t="s">
        <v>466</v>
      </c>
      <c r="D29" s="1" t="s">
        <v>261</v>
      </c>
      <c r="E29" s="1" t="s">
        <v>428</v>
      </c>
      <c r="G29" s="1" t="s">
        <v>97</v>
      </c>
    </row>
    <row r="30" spans="2:7" x14ac:dyDescent="0.2">
      <c r="B30" s="12">
        <v>27</v>
      </c>
      <c r="C30" s="1" t="s">
        <v>467</v>
      </c>
      <c r="D30" s="1" t="s">
        <v>272</v>
      </c>
      <c r="E30" s="1" t="s">
        <v>429</v>
      </c>
      <c r="G30" s="1" t="s">
        <v>110</v>
      </c>
    </row>
    <row r="31" spans="2:7" x14ac:dyDescent="0.2">
      <c r="B31" s="12">
        <v>28</v>
      </c>
      <c r="C31" s="1" t="s">
        <v>468</v>
      </c>
      <c r="D31" s="1" t="s">
        <v>269</v>
      </c>
      <c r="E31" s="1" t="s">
        <v>430</v>
      </c>
      <c r="G31" s="1" t="s">
        <v>109</v>
      </c>
    </row>
    <row r="32" spans="2:7" x14ac:dyDescent="0.2">
      <c r="B32" s="12">
        <v>29</v>
      </c>
      <c r="C32" s="1" t="s">
        <v>469</v>
      </c>
      <c r="D32" s="1" t="s">
        <v>273</v>
      </c>
      <c r="E32" s="1" t="s">
        <v>431</v>
      </c>
      <c r="G32" s="1" t="s">
        <v>103</v>
      </c>
    </row>
    <row r="33" spans="2:7" x14ac:dyDescent="0.2">
      <c r="B33" s="12">
        <v>30</v>
      </c>
      <c r="C33" s="1" t="s">
        <v>470</v>
      </c>
      <c r="D33" s="1" t="s">
        <v>274</v>
      </c>
      <c r="E33" s="1" t="s">
        <v>432</v>
      </c>
      <c r="G33" s="1" t="s">
        <v>94</v>
      </c>
    </row>
    <row r="34" spans="2:7" x14ac:dyDescent="0.2">
      <c r="B34" s="12">
        <v>31</v>
      </c>
      <c r="C34" s="1" t="s">
        <v>471</v>
      </c>
      <c r="D34" s="1" t="s">
        <v>275</v>
      </c>
      <c r="E34" s="1" t="s">
        <v>416</v>
      </c>
      <c r="G34" s="1" t="s">
        <v>111</v>
      </c>
    </row>
    <row r="35" spans="2:7" x14ac:dyDescent="0.2">
      <c r="B35" s="12">
        <v>32</v>
      </c>
      <c r="C35" s="1" t="s">
        <v>472</v>
      </c>
      <c r="D35" s="1" t="s">
        <v>276</v>
      </c>
      <c r="E35" s="1" t="s">
        <v>433</v>
      </c>
      <c r="G35" s="1" t="s">
        <v>112</v>
      </c>
    </row>
    <row r="36" spans="2:7" x14ac:dyDescent="0.2">
      <c r="B36" s="12">
        <v>33</v>
      </c>
      <c r="C36" s="1" t="s">
        <v>473</v>
      </c>
      <c r="D36" s="1" t="s">
        <v>277</v>
      </c>
      <c r="E36" s="1" t="s">
        <v>434</v>
      </c>
      <c r="G36" s="1" t="s">
        <v>113</v>
      </c>
    </row>
    <row r="37" spans="2:7" x14ac:dyDescent="0.2">
      <c r="B37" s="12">
        <v>34</v>
      </c>
      <c r="C37" s="1" t="s">
        <v>474</v>
      </c>
      <c r="D37" s="1" t="s">
        <v>278</v>
      </c>
      <c r="E37" s="1" t="s">
        <v>435</v>
      </c>
      <c r="G37" s="1" t="s">
        <v>114</v>
      </c>
    </row>
    <row r="38" spans="2:7" x14ac:dyDescent="0.2">
      <c r="B38" s="12">
        <v>35</v>
      </c>
      <c r="C38" s="1" t="s">
        <v>475</v>
      </c>
      <c r="D38" s="1" t="s">
        <v>279</v>
      </c>
      <c r="E38" s="1" t="s">
        <v>436</v>
      </c>
      <c r="G38" s="1" t="s">
        <v>98</v>
      </c>
    </row>
    <row r="39" spans="2:7" x14ac:dyDescent="0.2">
      <c r="B39" s="12">
        <v>36</v>
      </c>
      <c r="C39" s="1" t="s">
        <v>476</v>
      </c>
      <c r="D39" s="1" t="s">
        <v>280</v>
      </c>
      <c r="E39" s="1" t="s">
        <v>437</v>
      </c>
      <c r="G39" s="1" t="s">
        <v>115</v>
      </c>
    </row>
    <row r="40" spans="2:7" x14ac:dyDescent="0.2">
      <c r="B40" s="12">
        <v>37</v>
      </c>
      <c r="C40" s="1" t="s">
        <v>477</v>
      </c>
      <c r="D40" s="1" t="s">
        <v>281</v>
      </c>
      <c r="E40" s="1" t="s">
        <v>438</v>
      </c>
      <c r="G40" s="1" t="s">
        <v>116</v>
      </c>
    </row>
    <row r="41" spans="2:7" x14ac:dyDescent="0.2">
      <c r="B41" s="12">
        <v>38</v>
      </c>
      <c r="C41" s="1" t="s">
        <v>478</v>
      </c>
      <c r="D41" s="1" t="s">
        <v>282</v>
      </c>
      <c r="E41" s="1" t="s">
        <v>439</v>
      </c>
      <c r="G41" s="1" t="s">
        <v>108</v>
      </c>
    </row>
    <row r="42" spans="2:7" x14ac:dyDescent="0.2">
      <c r="B42" s="12">
        <v>39</v>
      </c>
      <c r="C42" s="1" t="s">
        <v>479</v>
      </c>
      <c r="D42" s="1" t="s">
        <v>283</v>
      </c>
      <c r="E42" s="1" t="s">
        <v>407</v>
      </c>
      <c r="G42" s="1" t="s">
        <v>100</v>
      </c>
    </row>
    <row r="43" spans="2:7" x14ac:dyDescent="0.2">
      <c r="B43" s="12">
        <v>40</v>
      </c>
      <c r="C43" s="1" t="s">
        <v>480</v>
      </c>
      <c r="D43" s="1" t="s">
        <v>284</v>
      </c>
      <c r="E43" s="1" t="s">
        <v>440</v>
      </c>
      <c r="G43" s="1" t="s">
        <v>117</v>
      </c>
    </row>
    <row r="44" spans="2:7" x14ac:dyDescent="0.2">
      <c r="B44" s="12">
        <v>41</v>
      </c>
      <c r="C44" s="1" t="s">
        <v>481</v>
      </c>
      <c r="D44" s="1" t="s">
        <v>285</v>
      </c>
      <c r="E44" s="1" t="s">
        <v>416</v>
      </c>
      <c r="G44" s="1" t="s">
        <v>113</v>
      </c>
    </row>
    <row r="45" spans="2:7" x14ac:dyDescent="0.2">
      <c r="B45" s="12">
        <v>42</v>
      </c>
      <c r="C45" s="1" t="s">
        <v>482</v>
      </c>
      <c r="D45" s="1" t="s">
        <v>286</v>
      </c>
      <c r="E45" s="1" t="s">
        <v>441</v>
      </c>
      <c r="G45" s="1" t="s">
        <v>118</v>
      </c>
    </row>
  </sheetData>
  <sheetProtection algorithmName="SHA-512" hashValue="ufl8PdHsYMX0ml5ZDJddODnrmwjnNOl2/GbbkKL8H6d+m+wjj//qflj9kmXpnfRZPaNaN2u2MxrN+SasF89Oew==" saltValue="P/7PYK+ekhdmxdlctHfcE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3:G68"/>
  <sheetViews>
    <sheetView workbookViewId="0">
      <selection activeCell="C4" sqref="C4"/>
    </sheetView>
  </sheetViews>
  <sheetFormatPr defaultRowHeight="12.75" x14ac:dyDescent="0.2"/>
  <cols>
    <col min="1" max="1" width="9.140625" style="1"/>
    <col min="2" max="2" width="8.42578125" style="1" bestFit="1" customWidth="1"/>
    <col min="3" max="3" width="23.42578125" style="1" customWidth="1"/>
    <col min="4" max="4" width="18.85546875" style="1" customWidth="1"/>
    <col min="5" max="5" width="14.42578125" style="1" customWidth="1"/>
    <col min="6" max="6" width="12.28515625" style="1" customWidth="1"/>
    <col min="7" max="7" width="19.42578125" style="1" customWidth="1"/>
    <col min="8" max="16384" width="9.140625" style="1"/>
  </cols>
  <sheetData>
    <row r="3" spans="2:7" x14ac:dyDescent="0.2">
      <c r="B3" s="2" t="s">
        <v>119</v>
      </c>
      <c r="C3" s="2" t="s">
        <v>122</v>
      </c>
      <c r="D3" s="2" t="s">
        <v>121</v>
      </c>
      <c r="E3" s="2" t="s">
        <v>120</v>
      </c>
      <c r="F3" s="2" t="s">
        <v>123</v>
      </c>
      <c r="G3" s="2" t="s">
        <v>91</v>
      </c>
    </row>
    <row r="4" spans="2:7" x14ac:dyDescent="0.2">
      <c r="B4" s="12">
        <v>1</v>
      </c>
      <c r="C4" s="7" t="s">
        <v>347</v>
      </c>
      <c r="D4" s="8" t="s">
        <v>244</v>
      </c>
      <c r="E4" s="8" t="s">
        <v>0</v>
      </c>
      <c r="F4" s="4" t="s">
        <v>1</v>
      </c>
      <c r="G4" s="4" t="s">
        <v>2</v>
      </c>
    </row>
    <row r="5" spans="2:7" x14ac:dyDescent="0.2">
      <c r="B5" s="12">
        <v>2</v>
      </c>
      <c r="C5" s="7" t="s">
        <v>348</v>
      </c>
      <c r="D5" s="6" t="s">
        <v>245</v>
      </c>
      <c r="E5" s="4" t="s">
        <v>3</v>
      </c>
      <c r="F5" s="4" t="s">
        <v>1</v>
      </c>
      <c r="G5" s="4" t="s">
        <v>4</v>
      </c>
    </row>
    <row r="6" spans="2:7" x14ac:dyDescent="0.2">
      <c r="B6" s="12">
        <v>3</v>
      </c>
      <c r="C6" s="1" t="s">
        <v>443</v>
      </c>
      <c r="D6" s="4" t="s">
        <v>246</v>
      </c>
      <c r="E6" s="4" t="s">
        <v>5</v>
      </c>
      <c r="F6" s="4" t="s">
        <v>1</v>
      </c>
      <c r="G6" s="4" t="s">
        <v>6</v>
      </c>
    </row>
    <row r="7" spans="2:7" x14ac:dyDescent="0.2">
      <c r="B7" s="12">
        <v>3</v>
      </c>
      <c r="C7" s="7" t="s">
        <v>349</v>
      </c>
      <c r="D7" s="4" t="s">
        <v>287</v>
      </c>
      <c r="E7" s="4" t="s">
        <v>7</v>
      </c>
      <c r="F7" s="4" t="s">
        <v>1</v>
      </c>
      <c r="G7" s="4" t="s">
        <v>8</v>
      </c>
    </row>
    <row r="8" spans="2:7" x14ac:dyDescent="0.2">
      <c r="B8" s="12">
        <v>5</v>
      </c>
      <c r="C8" s="7" t="s">
        <v>350</v>
      </c>
      <c r="D8" s="4" t="s">
        <v>288</v>
      </c>
      <c r="E8" s="4" t="s">
        <v>9</v>
      </c>
      <c r="F8" s="4" t="s">
        <v>1</v>
      </c>
      <c r="G8" s="4" t="s">
        <v>10</v>
      </c>
    </row>
    <row r="9" spans="2:7" x14ac:dyDescent="0.2">
      <c r="B9" s="12">
        <v>6</v>
      </c>
      <c r="C9" s="7" t="s">
        <v>351</v>
      </c>
      <c r="D9" s="4" t="s">
        <v>289</v>
      </c>
      <c r="E9" s="4" t="s">
        <v>11</v>
      </c>
      <c r="F9" s="4" t="s">
        <v>1</v>
      </c>
      <c r="G9" s="4" t="s">
        <v>12</v>
      </c>
    </row>
    <row r="10" spans="2:7" x14ac:dyDescent="0.2">
      <c r="B10" s="12">
        <v>7</v>
      </c>
      <c r="C10" s="7" t="s">
        <v>352</v>
      </c>
      <c r="D10" s="4" t="s">
        <v>290</v>
      </c>
      <c r="E10" s="4" t="s">
        <v>13</v>
      </c>
      <c r="F10" s="4" t="s">
        <v>1</v>
      </c>
      <c r="G10" s="4" t="s">
        <v>14</v>
      </c>
    </row>
    <row r="11" spans="2:7" x14ac:dyDescent="0.2">
      <c r="B11" s="12">
        <v>8</v>
      </c>
      <c r="C11" s="7" t="s">
        <v>353</v>
      </c>
      <c r="D11" s="4" t="s">
        <v>291</v>
      </c>
      <c r="E11" s="4" t="s">
        <v>15</v>
      </c>
      <c r="F11" s="4" t="s">
        <v>1</v>
      </c>
      <c r="G11" s="4" t="s">
        <v>16</v>
      </c>
    </row>
    <row r="12" spans="2:7" x14ac:dyDescent="0.2">
      <c r="B12" s="12">
        <v>9</v>
      </c>
      <c r="C12" s="7" t="s">
        <v>354</v>
      </c>
      <c r="D12" s="4" t="s">
        <v>292</v>
      </c>
      <c r="E12" s="4" t="s">
        <v>17</v>
      </c>
      <c r="F12" s="4" t="s">
        <v>1</v>
      </c>
      <c r="G12" s="4" t="s">
        <v>18</v>
      </c>
    </row>
    <row r="13" spans="2:7" x14ac:dyDescent="0.2">
      <c r="B13" s="12">
        <v>10</v>
      </c>
      <c r="C13" s="7" t="s">
        <v>355</v>
      </c>
      <c r="D13" s="4" t="s">
        <v>293</v>
      </c>
      <c r="E13" s="4" t="s">
        <v>19</v>
      </c>
      <c r="F13" s="4" t="s">
        <v>1</v>
      </c>
      <c r="G13" s="4" t="s">
        <v>20</v>
      </c>
    </row>
    <row r="14" spans="2:7" x14ac:dyDescent="0.2">
      <c r="B14" s="12">
        <v>11</v>
      </c>
      <c r="C14" s="7" t="s">
        <v>356</v>
      </c>
      <c r="D14" s="4" t="s">
        <v>294</v>
      </c>
      <c r="E14" s="4" t="s">
        <v>21</v>
      </c>
      <c r="F14" s="4" t="s">
        <v>1</v>
      </c>
      <c r="G14" s="4" t="s">
        <v>22</v>
      </c>
    </row>
    <row r="15" spans="2:7" x14ac:dyDescent="0.2">
      <c r="B15" s="12">
        <v>12</v>
      </c>
      <c r="C15" s="1" t="s">
        <v>243</v>
      </c>
      <c r="D15" s="4" t="s">
        <v>295</v>
      </c>
      <c r="E15" s="4" t="s">
        <v>23</v>
      </c>
      <c r="F15" s="4" t="s">
        <v>1</v>
      </c>
      <c r="G15" s="4" t="s">
        <v>24</v>
      </c>
    </row>
    <row r="16" spans="2:7" x14ac:dyDescent="0.2">
      <c r="B16" s="12">
        <v>13</v>
      </c>
      <c r="C16" s="7" t="s">
        <v>357</v>
      </c>
      <c r="D16" s="4" t="s">
        <v>296</v>
      </c>
      <c r="E16" s="4" t="s">
        <v>21</v>
      </c>
      <c r="F16" s="4" t="s">
        <v>1</v>
      </c>
      <c r="G16" s="4" t="s">
        <v>2</v>
      </c>
    </row>
    <row r="17" spans="2:7" x14ac:dyDescent="0.2">
      <c r="B17" s="12">
        <v>14</v>
      </c>
      <c r="C17" s="7" t="s">
        <v>358</v>
      </c>
      <c r="D17" s="4" t="s">
        <v>297</v>
      </c>
      <c r="E17" s="4" t="s">
        <v>25</v>
      </c>
      <c r="F17" s="4" t="s">
        <v>1</v>
      </c>
      <c r="G17" s="4" t="s">
        <v>26</v>
      </c>
    </row>
    <row r="18" spans="2:7" x14ac:dyDescent="0.2">
      <c r="B18" s="12">
        <v>15</v>
      </c>
      <c r="C18" s="7" t="s">
        <v>359</v>
      </c>
      <c r="D18" s="4" t="s">
        <v>298</v>
      </c>
      <c r="E18" s="4" t="s">
        <v>27</v>
      </c>
      <c r="F18" s="4" t="s">
        <v>1</v>
      </c>
      <c r="G18" s="4" t="s">
        <v>28</v>
      </c>
    </row>
    <row r="19" spans="2:7" x14ac:dyDescent="0.2">
      <c r="B19" s="12">
        <v>16</v>
      </c>
      <c r="C19" s="7" t="s">
        <v>360</v>
      </c>
      <c r="D19" s="4" t="s">
        <v>299</v>
      </c>
      <c r="E19" s="4" t="s">
        <v>29</v>
      </c>
      <c r="F19" s="4" t="s">
        <v>1</v>
      </c>
      <c r="G19" s="4" t="s">
        <v>30</v>
      </c>
    </row>
    <row r="20" spans="2:7" x14ac:dyDescent="0.2">
      <c r="B20" s="12">
        <v>17</v>
      </c>
      <c r="C20" s="7" t="s">
        <v>361</v>
      </c>
      <c r="D20" s="4" t="s">
        <v>300</v>
      </c>
      <c r="E20" s="4" t="s">
        <v>31</v>
      </c>
      <c r="F20" s="4" t="s">
        <v>1</v>
      </c>
      <c r="G20" s="4" t="s">
        <v>8</v>
      </c>
    </row>
    <row r="21" spans="2:7" x14ac:dyDescent="0.2">
      <c r="B21" s="12">
        <v>18</v>
      </c>
      <c r="C21" s="7" t="s">
        <v>362</v>
      </c>
      <c r="D21" s="4" t="s">
        <v>301</v>
      </c>
      <c r="E21" s="4" t="s">
        <v>32</v>
      </c>
      <c r="F21" s="4" t="s">
        <v>1</v>
      </c>
      <c r="G21" s="4" t="s">
        <v>33</v>
      </c>
    </row>
    <row r="22" spans="2:7" x14ac:dyDescent="0.2">
      <c r="B22" s="12">
        <v>19</v>
      </c>
      <c r="C22" s="1" t="s">
        <v>451</v>
      </c>
      <c r="D22" s="4" t="s">
        <v>302</v>
      </c>
      <c r="E22" s="4" t="s">
        <v>34</v>
      </c>
      <c r="F22" s="4" t="s">
        <v>1</v>
      </c>
      <c r="G22" s="4" t="s">
        <v>35</v>
      </c>
    </row>
    <row r="23" spans="2:7" x14ac:dyDescent="0.2">
      <c r="B23" s="12">
        <v>20</v>
      </c>
      <c r="C23" s="7" t="s">
        <v>363</v>
      </c>
      <c r="D23" s="4" t="s">
        <v>303</v>
      </c>
      <c r="E23" s="4" t="s">
        <v>36</v>
      </c>
      <c r="F23" s="4" t="s">
        <v>1</v>
      </c>
      <c r="G23" s="4" t="s">
        <v>37</v>
      </c>
    </row>
    <row r="24" spans="2:7" x14ac:dyDescent="0.2">
      <c r="B24" s="12">
        <v>21</v>
      </c>
      <c r="C24" s="7" t="s">
        <v>364</v>
      </c>
      <c r="D24" s="4" t="s">
        <v>304</v>
      </c>
      <c r="E24" s="4" t="s">
        <v>38</v>
      </c>
      <c r="F24" s="4" t="s">
        <v>1</v>
      </c>
      <c r="G24" s="4" t="s">
        <v>39</v>
      </c>
    </row>
    <row r="25" spans="2:7" x14ac:dyDescent="0.2">
      <c r="B25" s="12">
        <v>22</v>
      </c>
      <c r="C25" s="7" t="s">
        <v>487</v>
      </c>
      <c r="D25" s="4" t="s">
        <v>305</v>
      </c>
      <c r="E25" s="4" t="s">
        <v>40</v>
      </c>
      <c r="F25" s="4" t="s">
        <v>1</v>
      </c>
      <c r="G25" s="4" t="s">
        <v>14</v>
      </c>
    </row>
    <row r="26" spans="2:7" x14ac:dyDescent="0.2">
      <c r="B26" s="12">
        <v>23</v>
      </c>
      <c r="C26" s="7" t="s">
        <v>365</v>
      </c>
      <c r="D26" s="4" t="s">
        <v>306</v>
      </c>
      <c r="E26" s="4" t="s">
        <v>41</v>
      </c>
      <c r="F26" s="4" t="s">
        <v>1</v>
      </c>
      <c r="G26" s="4" t="s">
        <v>42</v>
      </c>
    </row>
    <row r="27" spans="2:7" x14ac:dyDescent="0.2">
      <c r="B27" s="12">
        <v>24</v>
      </c>
      <c r="C27" s="7" t="s">
        <v>366</v>
      </c>
      <c r="D27" s="4" t="s">
        <v>307</v>
      </c>
      <c r="E27" s="4" t="s">
        <v>43</v>
      </c>
      <c r="F27" s="4" t="s">
        <v>1</v>
      </c>
      <c r="G27" s="4" t="s">
        <v>10</v>
      </c>
    </row>
    <row r="28" spans="2:7" x14ac:dyDescent="0.2">
      <c r="B28" s="12">
        <v>25</v>
      </c>
      <c r="C28" s="7" t="s">
        <v>367</v>
      </c>
      <c r="D28" s="4" t="s">
        <v>308</v>
      </c>
      <c r="E28" s="4" t="s">
        <v>44</v>
      </c>
      <c r="F28" s="4" t="s">
        <v>1</v>
      </c>
      <c r="G28" s="4" t="s">
        <v>45</v>
      </c>
    </row>
    <row r="29" spans="2:7" x14ac:dyDescent="0.2">
      <c r="B29" s="12">
        <v>26</v>
      </c>
      <c r="C29" s="7" t="s">
        <v>368</v>
      </c>
      <c r="D29" s="4" t="s">
        <v>309</v>
      </c>
      <c r="E29" s="4" t="s">
        <v>46</v>
      </c>
      <c r="F29" s="4" t="s">
        <v>1</v>
      </c>
      <c r="G29" s="4" t="s">
        <v>47</v>
      </c>
    </row>
    <row r="30" spans="2:7" x14ac:dyDescent="0.2">
      <c r="B30" s="12">
        <v>27</v>
      </c>
      <c r="C30" s="7" t="s">
        <v>369</v>
      </c>
      <c r="D30" s="4" t="s">
        <v>310</v>
      </c>
      <c r="E30" s="4" t="s">
        <v>3</v>
      </c>
      <c r="F30" s="4" t="s">
        <v>1</v>
      </c>
      <c r="G30" s="4" t="s">
        <v>16</v>
      </c>
    </row>
    <row r="31" spans="2:7" x14ac:dyDescent="0.2">
      <c r="B31" s="12">
        <v>28</v>
      </c>
      <c r="C31" s="7" t="s">
        <v>370</v>
      </c>
      <c r="D31" s="4" t="s">
        <v>311</v>
      </c>
      <c r="E31" s="4" t="s">
        <v>48</v>
      </c>
      <c r="F31" s="4" t="s">
        <v>1</v>
      </c>
      <c r="G31" s="4" t="s">
        <v>39</v>
      </c>
    </row>
    <row r="32" spans="2:7" x14ac:dyDescent="0.2">
      <c r="B32" s="12">
        <v>29</v>
      </c>
      <c r="C32" s="7" t="s">
        <v>371</v>
      </c>
      <c r="D32" s="4" t="s">
        <v>312</v>
      </c>
      <c r="E32" s="4" t="s">
        <v>49</v>
      </c>
      <c r="F32" s="4" t="s">
        <v>1</v>
      </c>
      <c r="G32" s="4" t="s">
        <v>50</v>
      </c>
    </row>
    <row r="33" spans="2:7" x14ac:dyDescent="0.2">
      <c r="B33" s="12">
        <v>30</v>
      </c>
      <c r="C33" s="11" t="s">
        <v>445</v>
      </c>
      <c r="D33" s="4" t="s">
        <v>313</v>
      </c>
      <c r="E33" s="4" t="s">
        <v>51</v>
      </c>
      <c r="F33" s="4" t="s">
        <v>1</v>
      </c>
      <c r="G33" s="4" t="s">
        <v>20</v>
      </c>
    </row>
    <row r="34" spans="2:7" x14ac:dyDescent="0.2">
      <c r="B34" s="12">
        <v>31</v>
      </c>
      <c r="C34" s="7" t="s">
        <v>372</v>
      </c>
      <c r="D34" s="4" t="s">
        <v>314</v>
      </c>
      <c r="E34" s="4" t="s">
        <v>52</v>
      </c>
      <c r="F34" s="4" t="s">
        <v>1</v>
      </c>
      <c r="G34" s="4" t="s">
        <v>42</v>
      </c>
    </row>
    <row r="35" spans="2:7" x14ac:dyDescent="0.2">
      <c r="B35" s="12">
        <v>32</v>
      </c>
      <c r="C35" s="7" t="s">
        <v>373</v>
      </c>
      <c r="D35" s="4" t="s">
        <v>315</v>
      </c>
      <c r="E35" s="4" t="s">
        <v>53</v>
      </c>
      <c r="F35" s="4" t="s">
        <v>1</v>
      </c>
      <c r="G35" s="4" t="s">
        <v>2</v>
      </c>
    </row>
    <row r="36" spans="2:7" x14ac:dyDescent="0.2">
      <c r="B36" s="12">
        <v>33</v>
      </c>
      <c r="C36" s="7" t="s">
        <v>374</v>
      </c>
      <c r="D36" s="4" t="s">
        <v>316</v>
      </c>
      <c r="E36" s="4" t="s">
        <v>54</v>
      </c>
      <c r="F36" s="4" t="s">
        <v>1</v>
      </c>
      <c r="G36" s="4" t="s">
        <v>55</v>
      </c>
    </row>
    <row r="37" spans="2:7" x14ac:dyDescent="0.2">
      <c r="B37" s="12">
        <v>34</v>
      </c>
      <c r="C37" s="7" t="s">
        <v>375</v>
      </c>
      <c r="D37" s="4" t="s">
        <v>317</v>
      </c>
      <c r="E37" s="4" t="s">
        <v>56</v>
      </c>
      <c r="F37" s="4" t="s">
        <v>1</v>
      </c>
      <c r="G37" s="4" t="s">
        <v>2</v>
      </c>
    </row>
    <row r="38" spans="2:7" x14ac:dyDescent="0.2">
      <c r="B38" s="12">
        <v>35</v>
      </c>
      <c r="C38" s="7" t="s">
        <v>376</v>
      </c>
      <c r="D38" s="4" t="s">
        <v>318</v>
      </c>
      <c r="E38" s="4" t="s">
        <v>54</v>
      </c>
      <c r="F38" s="4" t="s">
        <v>1</v>
      </c>
      <c r="G38" s="4" t="s">
        <v>20</v>
      </c>
    </row>
    <row r="39" spans="2:7" x14ac:dyDescent="0.2">
      <c r="B39" s="12">
        <v>36</v>
      </c>
      <c r="C39" s="7" t="s">
        <v>377</v>
      </c>
      <c r="D39" s="4" t="s">
        <v>319</v>
      </c>
      <c r="E39" s="4" t="s">
        <v>57</v>
      </c>
      <c r="F39" s="4" t="s">
        <v>1</v>
      </c>
      <c r="G39" s="4" t="s">
        <v>2</v>
      </c>
    </row>
    <row r="40" spans="2:7" x14ac:dyDescent="0.2">
      <c r="B40" s="12">
        <v>37</v>
      </c>
      <c r="C40" s="7" t="s">
        <v>378</v>
      </c>
      <c r="D40" s="4" t="s">
        <v>320</v>
      </c>
      <c r="E40" s="4" t="s">
        <v>58</v>
      </c>
      <c r="F40" s="4" t="s">
        <v>1</v>
      </c>
      <c r="G40" s="4" t="s">
        <v>59</v>
      </c>
    </row>
    <row r="41" spans="2:7" x14ac:dyDescent="0.2">
      <c r="B41" s="12">
        <v>38</v>
      </c>
      <c r="C41" s="7" t="s">
        <v>379</v>
      </c>
      <c r="D41" s="4" t="s">
        <v>321</v>
      </c>
      <c r="E41" s="4" t="s">
        <v>60</v>
      </c>
      <c r="F41" s="4" t="s">
        <v>1</v>
      </c>
      <c r="G41" s="4" t="s">
        <v>2</v>
      </c>
    </row>
    <row r="42" spans="2:7" x14ac:dyDescent="0.2">
      <c r="B42" s="12">
        <v>39</v>
      </c>
      <c r="C42" s="7" t="s">
        <v>380</v>
      </c>
      <c r="D42" s="4" t="s">
        <v>322</v>
      </c>
      <c r="E42" s="4" t="s">
        <v>61</v>
      </c>
      <c r="F42" s="4" t="s">
        <v>1</v>
      </c>
      <c r="G42" s="4" t="s">
        <v>6</v>
      </c>
    </row>
    <row r="43" spans="2:7" x14ac:dyDescent="0.2">
      <c r="B43" s="12">
        <v>40</v>
      </c>
      <c r="C43" s="7" t="s">
        <v>381</v>
      </c>
      <c r="D43" s="4" t="s">
        <v>323</v>
      </c>
      <c r="E43" s="4" t="s">
        <v>62</v>
      </c>
      <c r="F43" s="4" t="s">
        <v>1</v>
      </c>
      <c r="G43" s="4" t="s">
        <v>63</v>
      </c>
    </row>
    <row r="44" spans="2:7" x14ac:dyDescent="0.2">
      <c r="B44" s="12">
        <v>41</v>
      </c>
      <c r="C44" s="7" t="s">
        <v>382</v>
      </c>
      <c r="D44" s="4" t="s">
        <v>324</v>
      </c>
      <c r="E44" s="4" t="s">
        <v>64</v>
      </c>
      <c r="F44" s="4" t="s">
        <v>1</v>
      </c>
      <c r="G44" s="4" t="s">
        <v>65</v>
      </c>
    </row>
    <row r="45" spans="2:7" x14ac:dyDescent="0.2">
      <c r="B45" s="12">
        <v>42</v>
      </c>
      <c r="C45" s="7" t="s">
        <v>383</v>
      </c>
      <c r="D45" s="4" t="s">
        <v>325</v>
      </c>
      <c r="E45" s="4" t="s">
        <v>34</v>
      </c>
      <c r="F45" s="4" t="s">
        <v>1</v>
      </c>
      <c r="G45" s="4" t="s">
        <v>28</v>
      </c>
    </row>
    <row r="46" spans="2:7" x14ac:dyDescent="0.2">
      <c r="B46" s="12">
        <v>43</v>
      </c>
      <c r="C46" s="7" t="s">
        <v>384</v>
      </c>
      <c r="D46" s="4" t="s">
        <v>326</v>
      </c>
      <c r="E46" s="4" t="s">
        <v>66</v>
      </c>
      <c r="F46" s="4" t="s">
        <v>1</v>
      </c>
      <c r="G46" s="4" t="s">
        <v>22</v>
      </c>
    </row>
    <row r="47" spans="2:7" x14ac:dyDescent="0.2">
      <c r="B47" s="12">
        <v>44</v>
      </c>
      <c r="C47" s="7" t="s">
        <v>385</v>
      </c>
      <c r="D47" s="4" t="s">
        <v>327</v>
      </c>
      <c r="E47" s="4" t="s">
        <v>67</v>
      </c>
      <c r="F47" s="4" t="s">
        <v>1</v>
      </c>
      <c r="G47" s="4" t="s">
        <v>8</v>
      </c>
    </row>
    <row r="48" spans="2:7" x14ac:dyDescent="0.2">
      <c r="B48" s="12">
        <v>45</v>
      </c>
      <c r="C48" s="7" t="s">
        <v>386</v>
      </c>
      <c r="D48" s="4" t="s">
        <v>328</v>
      </c>
      <c r="E48" s="4" t="s">
        <v>68</v>
      </c>
      <c r="F48" s="4" t="s">
        <v>1</v>
      </c>
      <c r="G48" s="4" t="s">
        <v>39</v>
      </c>
    </row>
    <row r="49" spans="2:7" x14ac:dyDescent="0.2">
      <c r="B49" s="12">
        <v>46</v>
      </c>
      <c r="C49" s="7" t="s">
        <v>387</v>
      </c>
      <c r="D49" s="4" t="s">
        <v>329</v>
      </c>
      <c r="E49" s="4" t="s">
        <v>49</v>
      </c>
      <c r="F49" s="4" t="s">
        <v>1</v>
      </c>
      <c r="G49" s="4" t="s">
        <v>33</v>
      </c>
    </row>
    <row r="50" spans="2:7" x14ac:dyDescent="0.2">
      <c r="B50" s="12">
        <v>47</v>
      </c>
      <c r="C50" s="7" t="s">
        <v>388</v>
      </c>
      <c r="D50" s="4" t="s">
        <v>330</v>
      </c>
      <c r="E50" s="4" t="s">
        <v>69</v>
      </c>
      <c r="F50" s="4" t="s">
        <v>1</v>
      </c>
      <c r="G50" s="4" t="s">
        <v>16</v>
      </c>
    </row>
    <row r="51" spans="2:7" x14ac:dyDescent="0.2">
      <c r="B51" s="12">
        <v>48</v>
      </c>
      <c r="C51" s="7" t="s">
        <v>389</v>
      </c>
      <c r="D51" s="4" t="s">
        <v>331</v>
      </c>
      <c r="E51" s="4" t="s">
        <v>52</v>
      </c>
      <c r="F51" s="4" t="s">
        <v>1</v>
      </c>
      <c r="G51" s="4" t="s">
        <v>70</v>
      </c>
    </row>
    <row r="52" spans="2:7" x14ac:dyDescent="0.2">
      <c r="B52" s="12">
        <v>49</v>
      </c>
      <c r="C52" s="7" t="s">
        <v>390</v>
      </c>
      <c r="D52" s="4" t="s">
        <v>332</v>
      </c>
      <c r="E52" s="4" t="s">
        <v>71</v>
      </c>
      <c r="F52" s="4" t="s">
        <v>1</v>
      </c>
      <c r="G52" s="4" t="s">
        <v>2</v>
      </c>
    </row>
    <row r="53" spans="2:7" x14ac:dyDescent="0.2">
      <c r="B53" s="12">
        <v>50</v>
      </c>
      <c r="C53" s="7" t="s">
        <v>391</v>
      </c>
      <c r="D53" s="4" t="s">
        <v>333</v>
      </c>
      <c r="E53" s="4" t="s">
        <v>72</v>
      </c>
      <c r="F53" s="4" t="s">
        <v>73</v>
      </c>
      <c r="G53" s="4" t="s">
        <v>74</v>
      </c>
    </row>
    <row r="54" spans="2:7" x14ac:dyDescent="0.2">
      <c r="B54" s="12">
        <v>51</v>
      </c>
      <c r="C54" s="7" t="s">
        <v>392</v>
      </c>
      <c r="D54" s="4" t="s">
        <v>334</v>
      </c>
      <c r="E54" s="4" t="s">
        <v>34</v>
      </c>
      <c r="F54" s="4" t="s">
        <v>1</v>
      </c>
      <c r="G54" s="4" t="s">
        <v>75</v>
      </c>
    </row>
    <row r="55" spans="2:7" x14ac:dyDescent="0.2">
      <c r="B55" s="12">
        <v>52</v>
      </c>
      <c r="C55" s="7" t="s">
        <v>393</v>
      </c>
      <c r="D55" s="4" t="s">
        <v>335</v>
      </c>
      <c r="E55" s="4" t="s">
        <v>76</v>
      </c>
      <c r="F55" s="4" t="s">
        <v>1</v>
      </c>
      <c r="G55" s="4" t="s">
        <v>77</v>
      </c>
    </row>
    <row r="56" spans="2:7" x14ac:dyDescent="0.2">
      <c r="B56" s="12">
        <v>53</v>
      </c>
      <c r="C56" s="7" t="s">
        <v>394</v>
      </c>
      <c r="D56" s="4" t="s">
        <v>336</v>
      </c>
      <c r="E56" s="4" t="s">
        <v>78</v>
      </c>
      <c r="F56" s="4" t="s">
        <v>1</v>
      </c>
      <c r="G56" s="4" t="s">
        <v>79</v>
      </c>
    </row>
    <row r="57" spans="2:7" x14ac:dyDescent="0.2">
      <c r="B57" s="12">
        <v>54</v>
      </c>
      <c r="C57" s="7" t="s">
        <v>395</v>
      </c>
      <c r="D57" s="4" t="s">
        <v>337</v>
      </c>
      <c r="E57" s="4" t="s">
        <v>80</v>
      </c>
      <c r="F57" s="4" t="s">
        <v>1</v>
      </c>
      <c r="G57" s="4" t="s">
        <v>20</v>
      </c>
    </row>
    <row r="58" spans="2:7" x14ac:dyDescent="0.2">
      <c r="B58" s="12">
        <v>55</v>
      </c>
      <c r="C58" s="1" t="s">
        <v>456</v>
      </c>
      <c r="D58" s="4" t="s">
        <v>338</v>
      </c>
      <c r="E58" s="4" t="s">
        <v>54</v>
      </c>
      <c r="F58" s="4" t="s">
        <v>1</v>
      </c>
      <c r="G58" s="4" t="s">
        <v>45</v>
      </c>
    </row>
    <row r="59" spans="2:7" x14ac:dyDescent="0.2">
      <c r="B59" s="12">
        <v>56</v>
      </c>
      <c r="C59" s="7" t="s">
        <v>396</v>
      </c>
      <c r="D59" s="4" t="s">
        <v>339</v>
      </c>
      <c r="E59" s="4" t="s">
        <v>81</v>
      </c>
      <c r="F59" s="4" t="s">
        <v>73</v>
      </c>
      <c r="G59" s="4" t="s">
        <v>74</v>
      </c>
    </row>
    <row r="60" spans="2:7" x14ac:dyDescent="0.2">
      <c r="B60" s="12">
        <v>57</v>
      </c>
      <c r="C60" s="7" t="s">
        <v>397</v>
      </c>
      <c r="D60" s="4" t="s">
        <v>340</v>
      </c>
      <c r="E60" s="4" t="s">
        <v>82</v>
      </c>
      <c r="F60" s="4" t="s">
        <v>1</v>
      </c>
      <c r="G60" s="4" t="s">
        <v>83</v>
      </c>
    </row>
    <row r="61" spans="2:7" x14ac:dyDescent="0.2">
      <c r="B61" s="12">
        <v>58</v>
      </c>
      <c r="C61" s="7" t="s">
        <v>398</v>
      </c>
      <c r="D61" s="4" t="s">
        <v>341</v>
      </c>
      <c r="E61" s="4" t="s">
        <v>84</v>
      </c>
      <c r="F61" s="4" t="s">
        <v>1</v>
      </c>
      <c r="G61" s="4" t="s">
        <v>85</v>
      </c>
    </row>
    <row r="62" spans="2:7" x14ac:dyDescent="0.2">
      <c r="B62" s="12">
        <v>59</v>
      </c>
      <c r="C62" s="7" t="s">
        <v>399</v>
      </c>
      <c r="D62" s="4" t="s">
        <v>342</v>
      </c>
      <c r="E62" s="4" t="s">
        <v>48</v>
      </c>
      <c r="F62" s="4" t="s">
        <v>1</v>
      </c>
      <c r="G62" s="4" t="s">
        <v>39</v>
      </c>
    </row>
    <row r="63" spans="2:7" x14ac:dyDescent="0.2">
      <c r="B63" s="12">
        <v>60</v>
      </c>
      <c r="C63" s="7" t="s">
        <v>400</v>
      </c>
      <c r="D63" s="4" t="s">
        <v>343</v>
      </c>
      <c r="E63" s="4" t="s">
        <v>72</v>
      </c>
      <c r="F63" s="4" t="s">
        <v>73</v>
      </c>
      <c r="G63" s="4" t="s">
        <v>74</v>
      </c>
    </row>
    <row r="64" spans="2:7" x14ac:dyDescent="0.2">
      <c r="B64" s="12">
        <v>61</v>
      </c>
      <c r="C64" s="7" t="s">
        <v>401</v>
      </c>
      <c r="D64" s="4" t="s">
        <v>315</v>
      </c>
      <c r="E64" s="4" t="s">
        <v>44</v>
      </c>
      <c r="F64" s="4" t="s">
        <v>1</v>
      </c>
      <c r="G64" s="4" t="s">
        <v>86</v>
      </c>
    </row>
    <row r="65" spans="2:7" x14ac:dyDescent="0.2">
      <c r="B65" s="12">
        <v>62</v>
      </c>
      <c r="C65" s="7" t="s">
        <v>402</v>
      </c>
      <c r="D65" s="4" t="s">
        <v>344</v>
      </c>
      <c r="E65" s="4" t="s">
        <v>21</v>
      </c>
      <c r="F65" s="4" t="s">
        <v>1</v>
      </c>
      <c r="G65" s="4" t="s">
        <v>33</v>
      </c>
    </row>
    <row r="66" spans="2:7" x14ac:dyDescent="0.2">
      <c r="B66" s="12">
        <v>63</v>
      </c>
      <c r="C66" s="7" t="s">
        <v>403</v>
      </c>
      <c r="D66" s="4" t="s">
        <v>345</v>
      </c>
      <c r="E66" s="4" t="s">
        <v>87</v>
      </c>
      <c r="F66" s="4" t="s">
        <v>1</v>
      </c>
      <c r="G66" s="4" t="s">
        <v>88</v>
      </c>
    </row>
    <row r="67" spans="2:7" x14ac:dyDescent="0.2">
      <c r="B67" s="12">
        <v>64</v>
      </c>
      <c r="C67" s="7" t="s">
        <v>404</v>
      </c>
      <c r="D67" s="4" t="s">
        <v>346</v>
      </c>
      <c r="E67" s="4" t="s">
        <v>76</v>
      </c>
      <c r="F67" s="4" t="s">
        <v>1</v>
      </c>
      <c r="G67" s="4" t="s">
        <v>89</v>
      </c>
    </row>
    <row r="68" spans="2:7" x14ac:dyDescent="0.2">
      <c r="B68" s="12">
        <v>65</v>
      </c>
      <c r="C68" s="7" t="s">
        <v>405</v>
      </c>
      <c r="D68" s="4" t="s">
        <v>299</v>
      </c>
      <c r="E68" s="4" t="s">
        <v>90</v>
      </c>
      <c r="F68" s="4" t="s">
        <v>1</v>
      </c>
      <c r="G68" s="4" t="s">
        <v>30</v>
      </c>
    </row>
  </sheetData>
  <sheetProtection algorithmName="SHA-512" hashValue="oQu8AKcYRoAwxEnTLvhKztL4QVvIxl8ks3CWYTAxVhnzqoeR0Aez9KSHhOhY35T0FD0wUyZx0mk6YnoIrKvi+w==" saltValue="efWOGJ88KHtiDoin0oEbTg==" spinCount="100000"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3:G59"/>
  <sheetViews>
    <sheetView workbookViewId="0">
      <selection activeCell="C4" sqref="C4"/>
    </sheetView>
  </sheetViews>
  <sheetFormatPr defaultRowHeight="12.75" x14ac:dyDescent="0.2"/>
  <cols>
    <col min="1" max="2" width="9.140625" style="1"/>
    <col min="3" max="3" width="18.85546875" style="1" customWidth="1"/>
    <col min="4" max="5" width="11.7109375" style="1" customWidth="1"/>
    <col min="6" max="6" width="17" style="1" customWidth="1"/>
    <col min="7" max="7" width="24" style="1" bestFit="1" customWidth="1"/>
    <col min="8" max="16384" width="9.140625" style="1"/>
  </cols>
  <sheetData>
    <row r="3" spans="2:7" x14ac:dyDescent="0.2">
      <c r="B3" s="2" t="s">
        <v>119</v>
      </c>
      <c r="C3" s="2" t="s">
        <v>122</v>
      </c>
      <c r="D3" s="2" t="s">
        <v>121</v>
      </c>
      <c r="E3" s="2" t="s">
        <v>120</v>
      </c>
      <c r="F3" s="2" t="s">
        <v>123</v>
      </c>
      <c r="G3" s="2" t="s">
        <v>91</v>
      </c>
    </row>
    <row r="4" spans="2:7" x14ac:dyDescent="0.2">
      <c r="B4" s="1">
        <v>1</v>
      </c>
      <c r="C4" s="1" t="s">
        <v>489</v>
      </c>
      <c r="G4" s="1" t="s">
        <v>516</v>
      </c>
    </row>
    <row r="5" spans="2:7" x14ac:dyDescent="0.2">
      <c r="B5" s="1">
        <v>2</v>
      </c>
      <c r="C5" s="1" t="s">
        <v>490</v>
      </c>
      <c r="G5" s="1" t="s">
        <v>517</v>
      </c>
    </row>
    <row r="6" spans="2:7" x14ac:dyDescent="0.2">
      <c r="B6" s="1">
        <v>3</v>
      </c>
      <c r="C6" s="6" t="s">
        <v>359</v>
      </c>
      <c r="G6" s="1" t="s">
        <v>518</v>
      </c>
    </row>
    <row r="7" spans="2:7" x14ac:dyDescent="0.2">
      <c r="B7" s="1">
        <v>4</v>
      </c>
      <c r="C7" s="1" t="s">
        <v>451</v>
      </c>
      <c r="G7" s="1" t="s">
        <v>519</v>
      </c>
    </row>
    <row r="8" spans="2:7" x14ac:dyDescent="0.2">
      <c r="B8" s="1">
        <v>5</v>
      </c>
      <c r="C8" s="1" t="s">
        <v>491</v>
      </c>
      <c r="G8" s="1" t="s">
        <v>520</v>
      </c>
    </row>
    <row r="9" spans="2:7" x14ac:dyDescent="0.2">
      <c r="B9" s="1">
        <v>6</v>
      </c>
      <c r="C9" s="6" t="s">
        <v>377</v>
      </c>
      <c r="G9" s="1" t="s">
        <v>516</v>
      </c>
    </row>
    <row r="10" spans="2:7" x14ac:dyDescent="0.2">
      <c r="B10" s="1">
        <v>7</v>
      </c>
      <c r="C10" s="1" t="s">
        <v>492</v>
      </c>
      <c r="G10" s="1" t="s">
        <v>521</v>
      </c>
    </row>
    <row r="11" spans="2:7" x14ac:dyDescent="0.2">
      <c r="B11" s="1">
        <v>8</v>
      </c>
      <c r="C11" s="1" t="s">
        <v>452</v>
      </c>
      <c r="G11" s="1" t="s">
        <v>522</v>
      </c>
    </row>
    <row r="12" spans="2:7" x14ac:dyDescent="0.2">
      <c r="B12" s="1">
        <v>9</v>
      </c>
      <c r="C12" s="1" t="s">
        <v>243</v>
      </c>
      <c r="G12" s="1" t="s">
        <v>523</v>
      </c>
    </row>
    <row r="13" spans="2:7" x14ac:dyDescent="0.2">
      <c r="B13" s="1">
        <v>10</v>
      </c>
      <c r="C13" s="6" t="s">
        <v>354</v>
      </c>
      <c r="G13" s="1" t="s">
        <v>524</v>
      </c>
    </row>
    <row r="14" spans="2:7" x14ac:dyDescent="0.2">
      <c r="B14" s="1">
        <v>11</v>
      </c>
      <c r="C14" s="1" t="s">
        <v>493</v>
      </c>
      <c r="G14" s="1" t="s">
        <v>525</v>
      </c>
    </row>
    <row r="15" spans="2:7" x14ac:dyDescent="0.2">
      <c r="B15" s="1">
        <v>12</v>
      </c>
      <c r="C15" s="1" t="s">
        <v>494</v>
      </c>
      <c r="G15" s="1" t="s">
        <v>526</v>
      </c>
    </row>
    <row r="16" spans="2:7" x14ac:dyDescent="0.2">
      <c r="B16" s="1">
        <v>13</v>
      </c>
      <c r="C16" s="6" t="s">
        <v>355</v>
      </c>
      <c r="G16" s="1" t="s">
        <v>527</v>
      </c>
    </row>
    <row r="17" spans="2:7" x14ac:dyDescent="0.2">
      <c r="B17" s="1">
        <v>14</v>
      </c>
      <c r="C17" s="1" t="s">
        <v>495</v>
      </c>
      <c r="G17" s="1" t="s">
        <v>529</v>
      </c>
    </row>
    <row r="18" spans="2:7" x14ac:dyDescent="0.2">
      <c r="B18" s="1">
        <v>15</v>
      </c>
      <c r="C18" s="1" t="s">
        <v>496</v>
      </c>
      <c r="G18" s="1" t="s">
        <v>528</v>
      </c>
    </row>
    <row r="19" spans="2:7" x14ac:dyDescent="0.2">
      <c r="B19" s="1">
        <v>16</v>
      </c>
      <c r="C19" s="1" t="s">
        <v>497</v>
      </c>
      <c r="G19" s="1" t="s">
        <v>530</v>
      </c>
    </row>
    <row r="20" spans="2:7" x14ac:dyDescent="0.2">
      <c r="B20" s="1">
        <v>17</v>
      </c>
      <c r="C20" s="1" t="s">
        <v>488</v>
      </c>
      <c r="G20" s="1" t="s">
        <v>531</v>
      </c>
    </row>
    <row r="21" spans="2:7" x14ac:dyDescent="0.2">
      <c r="B21" s="1">
        <v>18</v>
      </c>
      <c r="C21" s="1" t="s">
        <v>446</v>
      </c>
      <c r="G21" s="1" t="s">
        <v>532</v>
      </c>
    </row>
    <row r="22" spans="2:7" x14ac:dyDescent="0.2">
      <c r="B22" s="1">
        <v>19</v>
      </c>
      <c r="C22" s="1" t="s">
        <v>454</v>
      </c>
      <c r="G22" s="1" t="s">
        <v>533</v>
      </c>
    </row>
    <row r="23" spans="2:7" x14ac:dyDescent="0.2">
      <c r="B23" s="1">
        <v>20</v>
      </c>
      <c r="C23" s="1" t="s">
        <v>498</v>
      </c>
      <c r="G23" s="1" t="s">
        <v>534</v>
      </c>
    </row>
    <row r="24" spans="2:7" x14ac:dyDescent="0.2">
      <c r="B24" s="1">
        <v>21</v>
      </c>
      <c r="C24" s="1" t="s">
        <v>499</v>
      </c>
      <c r="G24" s="1" t="s">
        <v>535</v>
      </c>
    </row>
    <row r="25" spans="2:7" x14ac:dyDescent="0.2">
      <c r="B25" s="1">
        <v>22</v>
      </c>
      <c r="C25" s="6" t="s">
        <v>360</v>
      </c>
      <c r="G25" s="1" t="s">
        <v>536</v>
      </c>
    </row>
    <row r="26" spans="2:7" x14ac:dyDescent="0.2">
      <c r="B26" s="1">
        <v>23</v>
      </c>
      <c r="C26" s="6" t="s">
        <v>370</v>
      </c>
      <c r="G26" s="1" t="s">
        <v>537</v>
      </c>
    </row>
    <row r="27" spans="2:7" x14ac:dyDescent="0.2">
      <c r="B27" s="1">
        <v>24</v>
      </c>
      <c r="C27" s="6" t="s">
        <v>371</v>
      </c>
      <c r="G27" s="1" t="s">
        <v>538</v>
      </c>
    </row>
    <row r="28" spans="2:7" x14ac:dyDescent="0.2">
      <c r="B28" s="1">
        <v>25</v>
      </c>
      <c r="C28" s="1" t="s">
        <v>500</v>
      </c>
      <c r="G28" s="1" t="s">
        <v>539</v>
      </c>
    </row>
    <row r="29" spans="2:7" x14ac:dyDescent="0.2">
      <c r="B29" s="1">
        <v>26</v>
      </c>
      <c r="C29" s="1" t="s">
        <v>501</v>
      </c>
      <c r="G29" s="1" t="s">
        <v>540</v>
      </c>
    </row>
    <row r="30" spans="2:7" x14ac:dyDescent="0.2">
      <c r="B30" s="1">
        <v>27</v>
      </c>
      <c r="C30" s="1" t="s">
        <v>457</v>
      </c>
      <c r="G30" s="1" t="s">
        <v>541</v>
      </c>
    </row>
    <row r="31" spans="2:7" x14ac:dyDescent="0.2">
      <c r="B31" s="1">
        <v>28</v>
      </c>
      <c r="C31" s="1" t="s">
        <v>453</v>
      </c>
      <c r="G31" s="1" t="s">
        <v>537</v>
      </c>
    </row>
    <row r="32" spans="2:7" x14ac:dyDescent="0.2">
      <c r="B32" s="1">
        <v>29</v>
      </c>
      <c r="C32" s="1" t="s">
        <v>502</v>
      </c>
      <c r="G32" s="1" t="s">
        <v>537</v>
      </c>
    </row>
    <row r="33" spans="2:7" x14ac:dyDescent="0.2">
      <c r="B33" s="1">
        <v>30</v>
      </c>
      <c r="C33" s="1" t="s">
        <v>458</v>
      </c>
      <c r="G33" s="1" t="s">
        <v>542</v>
      </c>
    </row>
    <row r="34" spans="2:7" x14ac:dyDescent="0.2">
      <c r="B34" s="1">
        <v>31</v>
      </c>
      <c r="C34" s="6" t="s">
        <v>376</v>
      </c>
      <c r="G34" s="1" t="s">
        <v>527</v>
      </c>
    </row>
    <row r="35" spans="2:7" x14ac:dyDescent="0.2">
      <c r="B35" s="1">
        <v>32</v>
      </c>
      <c r="C35" s="1" t="s">
        <v>462</v>
      </c>
      <c r="G35" s="1" t="s">
        <v>543</v>
      </c>
    </row>
    <row r="36" spans="2:7" x14ac:dyDescent="0.2">
      <c r="B36" s="1">
        <v>33</v>
      </c>
      <c r="C36" s="6" t="s">
        <v>352</v>
      </c>
      <c r="G36" s="1" t="s">
        <v>543</v>
      </c>
    </row>
    <row r="37" spans="2:7" x14ac:dyDescent="0.2">
      <c r="B37" s="1">
        <v>34</v>
      </c>
      <c r="C37" s="1" t="s">
        <v>447</v>
      </c>
      <c r="G37" s="1" t="s">
        <v>534</v>
      </c>
    </row>
    <row r="38" spans="2:7" x14ac:dyDescent="0.2">
      <c r="B38" s="1">
        <v>35</v>
      </c>
      <c r="C38" s="1" t="s">
        <v>503</v>
      </c>
      <c r="G38" s="1" t="s">
        <v>544</v>
      </c>
    </row>
    <row r="39" spans="2:7" x14ac:dyDescent="0.2">
      <c r="B39" s="1">
        <v>36</v>
      </c>
      <c r="C39" s="1" t="s">
        <v>504</v>
      </c>
      <c r="G39" s="1" t="s">
        <v>518</v>
      </c>
    </row>
    <row r="40" spans="2:7" x14ac:dyDescent="0.2">
      <c r="B40" s="1">
        <v>37</v>
      </c>
      <c r="C40" s="1" t="s">
        <v>554</v>
      </c>
      <c r="G40" s="1" t="s">
        <v>533</v>
      </c>
    </row>
    <row r="41" spans="2:7" x14ac:dyDescent="0.2">
      <c r="B41" s="1">
        <v>38</v>
      </c>
      <c r="C41" s="1" t="s">
        <v>505</v>
      </c>
      <c r="G41" s="1" t="s">
        <v>524</v>
      </c>
    </row>
    <row r="42" spans="2:7" x14ac:dyDescent="0.2">
      <c r="B42" s="1">
        <v>39</v>
      </c>
      <c r="C42" s="6" t="s">
        <v>386</v>
      </c>
      <c r="G42" s="1" t="s">
        <v>537</v>
      </c>
    </row>
    <row r="43" spans="2:7" x14ac:dyDescent="0.2">
      <c r="B43" s="1">
        <v>40</v>
      </c>
      <c r="C43" s="1" t="s">
        <v>506</v>
      </c>
      <c r="G43" s="1" t="s">
        <v>545</v>
      </c>
    </row>
    <row r="44" spans="2:7" x14ac:dyDescent="0.2">
      <c r="B44" s="1">
        <v>41</v>
      </c>
      <c r="C44" s="1" t="s">
        <v>507</v>
      </c>
      <c r="G44" s="1" t="s">
        <v>537</v>
      </c>
    </row>
    <row r="45" spans="2:7" x14ac:dyDescent="0.2">
      <c r="B45" s="1">
        <v>42</v>
      </c>
      <c r="C45" s="1" t="s">
        <v>466</v>
      </c>
      <c r="G45" s="1" t="s">
        <v>532</v>
      </c>
    </row>
    <row r="46" spans="2:7" x14ac:dyDescent="0.2">
      <c r="B46" s="1">
        <v>43</v>
      </c>
      <c r="C46" s="1" t="s">
        <v>467</v>
      </c>
      <c r="G46" s="1" t="s">
        <v>546</v>
      </c>
    </row>
    <row r="47" spans="2:7" x14ac:dyDescent="0.2">
      <c r="B47" s="1">
        <v>44</v>
      </c>
      <c r="C47" s="1" t="s">
        <v>508</v>
      </c>
      <c r="G47" s="1" t="s">
        <v>534</v>
      </c>
    </row>
    <row r="48" spans="2:7" x14ac:dyDescent="0.2">
      <c r="B48" s="1">
        <v>45</v>
      </c>
      <c r="C48" s="1" t="s">
        <v>509</v>
      </c>
      <c r="G48" s="1" t="s">
        <v>525</v>
      </c>
    </row>
    <row r="49" spans="2:7" x14ac:dyDescent="0.2">
      <c r="B49" s="1">
        <v>46</v>
      </c>
      <c r="C49" s="1" t="s">
        <v>472</v>
      </c>
      <c r="G49" s="1" t="s">
        <v>542</v>
      </c>
    </row>
    <row r="50" spans="2:7" x14ac:dyDescent="0.2">
      <c r="B50" s="1">
        <v>47</v>
      </c>
      <c r="C50" s="1" t="s">
        <v>510</v>
      </c>
      <c r="G50" s="1" t="s">
        <v>547</v>
      </c>
    </row>
    <row r="51" spans="2:7" x14ac:dyDescent="0.2">
      <c r="B51" s="1">
        <v>48</v>
      </c>
      <c r="C51" s="1" t="s">
        <v>511</v>
      </c>
      <c r="G51" s="1" t="s">
        <v>525</v>
      </c>
    </row>
    <row r="52" spans="2:7" x14ac:dyDescent="0.2">
      <c r="B52" s="1">
        <v>49</v>
      </c>
      <c r="C52" s="1" t="s">
        <v>469</v>
      </c>
      <c r="G52" s="1" t="s">
        <v>537</v>
      </c>
    </row>
    <row r="53" spans="2:7" x14ac:dyDescent="0.2">
      <c r="B53" s="1">
        <v>50</v>
      </c>
      <c r="C53" s="1" t="s">
        <v>512</v>
      </c>
      <c r="G53" s="1" t="s">
        <v>548</v>
      </c>
    </row>
    <row r="54" spans="2:7" x14ac:dyDescent="0.2">
      <c r="B54" s="1">
        <v>51</v>
      </c>
      <c r="C54" s="6" t="s">
        <v>394</v>
      </c>
      <c r="G54" s="1" t="s">
        <v>527</v>
      </c>
    </row>
    <row r="55" spans="2:7" x14ac:dyDescent="0.2">
      <c r="B55" s="1">
        <v>52</v>
      </c>
      <c r="C55" s="1" t="s">
        <v>476</v>
      </c>
      <c r="G55" s="1" t="s">
        <v>549</v>
      </c>
    </row>
    <row r="56" spans="2:7" x14ac:dyDescent="0.2">
      <c r="B56" s="1">
        <v>53</v>
      </c>
      <c r="C56" s="1" t="s">
        <v>513</v>
      </c>
      <c r="G56" s="1" t="s">
        <v>550</v>
      </c>
    </row>
    <row r="57" spans="2:7" x14ac:dyDescent="0.2">
      <c r="B57" s="1">
        <v>54</v>
      </c>
      <c r="C57" s="1" t="s">
        <v>475</v>
      </c>
      <c r="G57" s="1" t="s">
        <v>551</v>
      </c>
    </row>
    <row r="58" spans="2:7" x14ac:dyDescent="0.2">
      <c r="B58" s="1">
        <v>55</v>
      </c>
      <c r="C58" s="1" t="s">
        <v>514</v>
      </c>
      <c r="G58" s="1" t="s">
        <v>537</v>
      </c>
    </row>
    <row r="59" spans="2:7" x14ac:dyDescent="0.2">
      <c r="B59" s="1">
        <v>56</v>
      </c>
      <c r="C59" s="1" t="s">
        <v>515</v>
      </c>
      <c r="G59" s="1" t="s">
        <v>537</v>
      </c>
    </row>
  </sheetData>
  <sheetProtection algorithmName="SHA-512" hashValue="doGvClZqQko6lTAzSYARAMClqootJwdIIjZ9fPx8wX6m8zJkZtxHzZJAxAtP2y/guqF2GZToz5DGZNjMzuMQRg==" saltValue="cIf40mlygRfsKcTj6efJ/A==" spinCount="100000" sheet="1" objects="1" scenarios="1"/>
  <sortState ref="B4:G59">
    <sortCondition ref="B4:B59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3:G46"/>
  <sheetViews>
    <sheetView workbookViewId="0">
      <selection activeCell="C4" sqref="C4"/>
    </sheetView>
  </sheetViews>
  <sheetFormatPr defaultRowHeight="12.75" x14ac:dyDescent="0.2"/>
  <cols>
    <col min="1" max="2" width="9.140625" style="1"/>
    <col min="3" max="3" width="18.140625" style="1" customWidth="1"/>
    <col min="4" max="4" width="16.42578125" style="1" customWidth="1"/>
    <col min="5" max="5" width="15" style="1" customWidth="1"/>
    <col min="6" max="6" width="9.140625" style="1"/>
    <col min="7" max="7" width="20.42578125" style="1" bestFit="1" customWidth="1"/>
    <col min="8" max="16384" width="9.140625" style="1"/>
  </cols>
  <sheetData>
    <row r="3" spans="2:7" x14ac:dyDescent="0.2">
      <c r="B3" s="2" t="s">
        <v>119</v>
      </c>
      <c r="C3" s="2" t="s">
        <v>122</v>
      </c>
      <c r="D3" s="2" t="s">
        <v>121</v>
      </c>
      <c r="E3" s="2" t="s">
        <v>120</v>
      </c>
      <c r="F3" s="2" t="s">
        <v>123</v>
      </c>
      <c r="G3" s="2" t="s">
        <v>91</v>
      </c>
    </row>
    <row r="4" spans="2:7" x14ac:dyDescent="0.2">
      <c r="B4" s="1">
        <v>1</v>
      </c>
      <c r="C4" s="19" t="s">
        <v>608</v>
      </c>
      <c r="G4" s="1" t="s">
        <v>627</v>
      </c>
    </row>
    <row r="5" spans="2:7" x14ac:dyDescent="0.2">
      <c r="B5" s="1">
        <v>2</v>
      </c>
      <c r="C5" s="1" t="s">
        <v>443</v>
      </c>
      <c r="G5" s="1" t="s">
        <v>628</v>
      </c>
    </row>
    <row r="6" spans="2:7" x14ac:dyDescent="0.2">
      <c r="B6" s="1">
        <v>3</v>
      </c>
      <c r="C6" s="19" t="s">
        <v>609</v>
      </c>
      <c r="G6" s="1" t="s">
        <v>629</v>
      </c>
    </row>
    <row r="7" spans="2:7" x14ac:dyDescent="0.2">
      <c r="B7" s="1">
        <v>3</v>
      </c>
      <c r="C7" s="19" t="s">
        <v>610</v>
      </c>
      <c r="G7" s="1" t="s">
        <v>629</v>
      </c>
    </row>
    <row r="8" spans="2:7" x14ac:dyDescent="0.2">
      <c r="B8" s="1">
        <v>5</v>
      </c>
      <c r="C8" s="6" t="s">
        <v>362</v>
      </c>
      <c r="G8" s="1" t="s">
        <v>99</v>
      </c>
    </row>
    <row r="9" spans="2:7" x14ac:dyDescent="0.2">
      <c r="B9" s="1">
        <v>6</v>
      </c>
      <c r="C9" s="1" t="s">
        <v>451</v>
      </c>
      <c r="G9" s="1" t="s">
        <v>627</v>
      </c>
    </row>
    <row r="10" spans="2:7" x14ac:dyDescent="0.2">
      <c r="B10" s="1">
        <v>7</v>
      </c>
      <c r="C10" s="19" t="s">
        <v>611</v>
      </c>
      <c r="G10" s="1" t="s">
        <v>629</v>
      </c>
    </row>
    <row r="11" spans="2:7" x14ac:dyDescent="0.2">
      <c r="B11" s="1">
        <v>8</v>
      </c>
      <c r="C11" s="6" t="s">
        <v>376</v>
      </c>
      <c r="G11" s="1" t="s">
        <v>629</v>
      </c>
    </row>
    <row r="12" spans="2:7" x14ac:dyDescent="0.2">
      <c r="B12" s="1">
        <v>9</v>
      </c>
      <c r="C12" s="6" t="s">
        <v>355</v>
      </c>
      <c r="G12" s="1" t="s">
        <v>629</v>
      </c>
    </row>
    <row r="13" spans="2:7" x14ac:dyDescent="0.2">
      <c r="B13" s="1">
        <v>10</v>
      </c>
      <c r="C13" s="1" t="s">
        <v>243</v>
      </c>
      <c r="G13" s="1" t="s">
        <v>630</v>
      </c>
    </row>
    <row r="14" spans="2:7" x14ac:dyDescent="0.2">
      <c r="B14" s="1">
        <v>11</v>
      </c>
      <c r="C14" s="6" t="s">
        <v>360</v>
      </c>
      <c r="G14" s="1" t="s">
        <v>631</v>
      </c>
    </row>
    <row r="15" spans="2:7" x14ac:dyDescent="0.2">
      <c r="B15" s="1">
        <v>12</v>
      </c>
      <c r="C15" s="6" t="s">
        <v>354</v>
      </c>
      <c r="G15" s="1" t="s">
        <v>133</v>
      </c>
    </row>
    <row r="16" spans="2:7" x14ac:dyDescent="0.2">
      <c r="B16" s="1">
        <v>13</v>
      </c>
      <c r="C16" s="19" t="s">
        <v>612</v>
      </c>
      <c r="G16" s="1" t="s">
        <v>632</v>
      </c>
    </row>
    <row r="17" spans="2:7" x14ac:dyDescent="0.2">
      <c r="B17" s="1">
        <v>14</v>
      </c>
      <c r="C17" s="1" t="s">
        <v>492</v>
      </c>
      <c r="G17" s="1" t="s">
        <v>627</v>
      </c>
    </row>
    <row r="18" spans="2:7" x14ac:dyDescent="0.2">
      <c r="B18" s="1">
        <v>15</v>
      </c>
      <c r="C18" s="1" t="s">
        <v>458</v>
      </c>
      <c r="G18" s="1" t="s">
        <v>633</v>
      </c>
    </row>
    <row r="19" spans="2:7" x14ac:dyDescent="0.2">
      <c r="B19" s="1">
        <v>16</v>
      </c>
      <c r="C19" s="1" t="s">
        <v>470</v>
      </c>
      <c r="G19" s="1" t="s">
        <v>628</v>
      </c>
    </row>
    <row r="20" spans="2:7" x14ac:dyDescent="0.2">
      <c r="B20" s="1">
        <v>17</v>
      </c>
      <c r="C20" s="1" t="s">
        <v>446</v>
      </c>
      <c r="G20" s="1" t="s">
        <v>634</v>
      </c>
    </row>
    <row r="21" spans="2:7" x14ac:dyDescent="0.2">
      <c r="B21" s="1">
        <v>18</v>
      </c>
      <c r="C21" s="19" t="s">
        <v>613</v>
      </c>
      <c r="G21" s="1" t="s">
        <v>627</v>
      </c>
    </row>
    <row r="22" spans="2:7" x14ac:dyDescent="0.2">
      <c r="B22" s="1">
        <v>19</v>
      </c>
      <c r="C22" s="1" t="s">
        <v>472</v>
      </c>
      <c r="G22" s="1" t="s">
        <v>112</v>
      </c>
    </row>
    <row r="23" spans="2:7" x14ac:dyDescent="0.2">
      <c r="B23" s="1">
        <v>20</v>
      </c>
      <c r="C23" s="19" t="s">
        <v>614</v>
      </c>
      <c r="G23" s="1" t="s">
        <v>635</v>
      </c>
    </row>
    <row r="24" spans="2:7" x14ac:dyDescent="0.2">
      <c r="B24" s="1">
        <v>21</v>
      </c>
      <c r="C24" s="6" t="s">
        <v>377</v>
      </c>
      <c r="G24" s="1" t="s">
        <v>636</v>
      </c>
    </row>
    <row r="25" spans="2:7" x14ac:dyDescent="0.2">
      <c r="B25" s="1">
        <v>22</v>
      </c>
      <c r="C25" s="19" t="s">
        <v>615</v>
      </c>
      <c r="G25" s="1" t="s">
        <v>635</v>
      </c>
    </row>
    <row r="26" spans="2:7" x14ac:dyDescent="0.2">
      <c r="B26" s="1">
        <v>23</v>
      </c>
      <c r="C26" s="19" t="s">
        <v>616</v>
      </c>
      <c r="G26" s="1" t="s">
        <v>629</v>
      </c>
    </row>
    <row r="27" spans="2:7" ht="25.5" x14ac:dyDescent="0.2">
      <c r="B27" s="1">
        <v>24</v>
      </c>
      <c r="C27" s="6" t="s">
        <v>369</v>
      </c>
      <c r="G27" s="1" t="s">
        <v>637</v>
      </c>
    </row>
    <row r="28" spans="2:7" x14ac:dyDescent="0.2">
      <c r="B28" s="1">
        <v>25</v>
      </c>
      <c r="C28" s="1" t="s">
        <v>445</v>
      </c>
      <c r="G28" s="1" t="s">
        <v>629</v>
      </c>
    </row>
    <row r="29" spans="2:7" x14ac:dyDescent="0.2">
      <c r="B29" s="1">
        <v>26</v>
      </c>
      <c r="C29" s="19" t="s">
        <v>617</v>
      </c>
      <c r="G29" s="1" t="s">
        <v>630</v>
      </c>
    </row>
    <row r="30" spans="2:7" x14ac:dyDescent="0.2">
      <c r="B30" s="1">
        <v>27</v>
      </c>
      <c r="C30" s="6" t="s">
        <v>394</v>
      </c>
      <c r="G30" s="1" t="s">
        <v>629</v>
      </c>
    </row>
    <row r="31" spans="2:7" x14ac:dyDescent="0.2">
      <c r="B31" s="1">
        <v>28</v>
      </c>
      <c r="C31" s="1" t="s">
        <v>471</v>
      </c>
      <c r="G31" s="1" t="s">
        <v>638</v>
      </c>
    </row>
    <row r="32" spans="2:7" ht="25.5" x14ac:dyDescent="0.2">
      <c r="B32" s="1">
        <v>29</v>
      </c>
      <c r="C32" s="6" t="s">
        <v>402</v>
      </c>
      <c r="G32" s="1" t="s">
        <v>639</v>
      </c>
    </row>
    <row r="33" spans="2:7" x14ac:dyDescent="0.2">
      <c r="B33" s="1">
        <v>30</v>
      </c>
      <c r="C33" s="6" t="s">
        <v>382</v>
      </c>
      <c r="G33" s="1" t="s">
        <v>636</v>
      </c>
    </row>
    <row r="34" spans="2:7" x14ac:dyDescent="0.2">
      <c r="B34" s="1">
        <v>31</v>
      </c>
      <c r="C34" s="19" t="s">
        <v>618</v>
      </c>
      <c r="G34" s="1" t="s">
        <v>640</v>
      </c>
    </row>
    <row r="35" spans="2:7" x14ac:dyDescent="0.2">
      <c r="B35" s="1">
        <v>32</v>
      </c>
      <c r="C35" s="19" t="s">
        <v>619</v>
      </c>
      <c r="G35" s="1" t="s">
        <v>629</v>
      </c>
    </row>
    <row r="36" spans="2:7" x14ac:dyDescent="0.2">
      <c r="B36" s="1">
        <v>33</v>
      </c>
      <c r="C36" s="19" t="s">
        <v>620</v>
      </c>
      <c r="G36" s="1" t="s">
        <v>635</v>
      </c>
    </row>
    <row r="37" spans="2:7" x14ac:dyDescent="0.2">
      <c r="B37" s="1">
        <v>34</v>
      </c>
      <c r="C37" s="6" t="s">
        <v>384</v>
      </c>
      <c r="G37" s="1" t="s">
        <v>641</v>
      </c>
    </row>
    <row r="38" spans="2:7" x14ac:dyDescent="0.2">
      <c r="B38" s="1">
        <v>35</v>
      </c>
      <c r="C38" s="19" t="s">
        <v>621</v>
      </c>
      <c r="G38" s="1" t="s">
        <v>633</v>
      </c>
    </row>
    <row r="39" spans="2:7" x14ac:dyDescent="0.2">
      <c r="B39" s="1">
        <v>36</v>
      </c>
      <c r="C39" s="19" t="s">
        <v>622</v>
      </c>
      <c r="G39" s="1" t="s">
        <v>642</v>
      </c>
    </row>
    <row r="40" spans="2:7" x14ac:dyDescent="0.2">
      <c r="B40" s="1">
        <v>37</v>
      </c>
      <c r="C40" s="19" t="s">
        <v>623</v>
      </c>
      <c r="G40" s="1" t="s">
        <v>630</v>
      </c>
    </row>
    <row r="41" spans="2:7" x14ac:dyDescent="0.2">
      <c r="B41" s="1">
        <v>37</v>
      </c>
      <c r="C41" s="19" t="s">
        <v>624</v>
      </c>
      <c r="G41" s="1" t="s">
        <v>643</v>
      </c>
    </row>
    <row r="42" spans="2:7" x14ac:dyDescent="0.2">
      <c r="B42" s="1">
        <v>39</v>
      </c>
      <c r="C42" s="19" t="s">
        <v>625</v>
      </c>
      <c r="G42" s="1" t="s">
        <v>643</v>
      </c>
    </row>
    <row r="43" spans="2:7" x14ac:dyDescent="0.2">
      <c r="B43" s="1">
        <v>40</v>
      </c>
      <c r="C43" s="6" t="s">
        <v>401</v>
      </c>
      <c r="G43" s="1" t="s">
        <v>643</v>
      </c>
    </row>
    <row r="44" spans="2:7" x14ac:dyDescent="0.2">
      <c r="B44" s="1">
        <v>41</v>
      </c>
      <c r="C44" s="6" t="s">
        <v>405</v>
      </c>
      <c r="G44" s="1" t="s">
        <v>631</v>
      </c>
    </row>
    <row r="45" spans="2:7" x14ac:dyDescent="0.2">
      <c r="B45" s="1">
        <v>42</v>
      </c>
      <c r="C45" s="19" t="s">
        <v>626</v>
      </c>
      <c r="G45" s="1" t="s">
        <v>643</v>
      </c>
    </row>
    <row r="46" spans="2:7" x14ac:dyDescent="0.2">
      <c r="B46" s="1">
        <v>43</v>
      </c>
      <c r="C46" s="1" t="s">
        <v>466</v>
      </c>
      <c r="G46" s="1" t="s">
        <v>634</v>
      </c>
    </row>
  </sheetData>
  <sheetProtection algorithmName="SHA-512" hashValue="inIoAwkBHA8+aVNaf5tG4zg8bNEMGNfOVfVRsFyK+hB6Qqj3MCriMWT7jTHR8vt+WnZdLrtS/T9WO1S3Ihta8A==" saltValue="pr4r9UPDkTyse4VdX9hmzg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3:G77"/>
  <sheetViews>
    <sheetView zoomScaleNormal="100" workbookViewId="0">
      <selection activeCell="H9" sqref="H9"/>
    </sheetView>
  </sheetViews>
  <sheetFormatPr defaultRowHeight="12.75" x14ac:dyDescent="0.2"/>
  <cols>
    <col min="1" max="2" width="9.140625" style="1"/>
    <col min="3" max="3" width="18.140625" style="1" customWidth="1"/>
    <col min="4" max="4" width="16.42578125" style="1" customWidth="1"/>
    <col min="5" max="5" width="15" style="1" customWidth="1"/>
    <col min="6" max="6" width="9.140625" style="1"/>
    <col min="7" max="7" width="20.42578125" style="1" bestFit="1" customWidth="1"/>
    <col min="8" max="16384" width="9.140625" style="1"/>
  </cols>
  <sheetData>
    <row r="3" spans="2:7" x14ac:dyDescent="0.2">
      <c r="B3" s="2" t="s">
        <v>119</v>
      </c>
      <c r="C3" s="2" t="s">
        <v>122</v>
      </c>
      <c r="D3" s="2" t="s">
        <v>121</v>
      </c>
      <c r="E3" s="2" t="s">
        <v>120</v>
      </c>
      <c r="F3" s="2" t="s">
        <v>123</v>
      </c>
      <c r="G3" s="2" t="s">
        <v>91</v>
      </c>
    </row>
    <row r="4" spans="2:7" ht="15" x14ac:dyDescent="0.25">
      <c r="B4" s="1">
        <v>1</v>
      </c>
      <c r="C4" s="6" t="s">
        <v>360</v>
      </c>
      <c r="D4" t="s">
        <v>684</v>
      </c>
      <c r="E4" t="s">
        <v>685</v>
      </c>
      <c r="F4" t="s">
        <v>715</v>
      </c>
      <c r="G4" s="20" t="s">
        <v>728</v>
      </c>
    </row>
    <row r="5" spans="2:7" ht="15" x14ac:dyDescent="0.25">
      <c r="B5" s="1">
        <v>2</v>
      </c>
      <c r="C5" s="27" t="s">
        <v>451</v>
      </c>
      <c r="D5"/>
      <c r="E5"/>
      <c r="F5"/>
      <c r="G5" s="20"/>
    </row>
    <row r="6" spans="2:7" ht="15" x14ac:dyDescent="0.2">
      <c r="B6" s="1">
        <v>3</v>
      </c>
      <c r="C6" s="27" t="s">
        <v>507</v>
      </c>
      <c r="D6" s="20" t="s">
        <v>655</v>
      </c>
      <c r="E6" s="20" t="s">
        <v>656</v>
      </c>
      <c r="F6" s="20" t="s">
        <v>715</v>
      </c>
      <c r="G6" s="20" t="s">
        <v>717</v>
      </c>
    </row>
    <row r="7" spans="2:7" ht="15" x14ac:dyDescent="0.2">
      <c r="B7" s="1">
        <v>3</v>
      </c>
      <c r="C7" s="27" t="s">
        <v>243</v>
      </c>
      <c r="D7" s="20" t="s">
        <v>247</v>
      </c>
      <c r="E7" s="20" t="s">
        <v>678</v>
      </c>
      <c r="F7" s="20" t="s">
        <v>715</v>
      </c>
      <c r="G7" s="20" t="s">
        <v>92</v>
      </c>
    </row>
    <row r="8" spans="2:7" ht="15" x14ac:dyDescent="0.2">
      <c r="B8" s="1">
        <v>5</v>
      </c>
      <c r="C8" s="27" t="s">
        <v>454</v>
      </c>
      <c r="D8" s="21" t="s">
        <v>260</v>
      </c>
      <c r="E8" s="21" t="s">
        <v>705</v>
      </c>
      <c r="F8" s="20" t="s">
        <v>715</v>
      </c>
      <c r="G8" s="21" t="s">
        <v>719</v>
      </c>
    </row>
    <row r="9" spans="2:7" ht="15" x14ac:dyDescent="0.25">
      <c r="B9" s="1">
        <v>6</v>
      </c>
      <c r="C9" s="27" t="s">
        <v>443</v>
      </c>
      <c r="D9"/>
      <c r="E9"/>
      <c r="F9"/>
      <c r="G9" s="20"/>
    </row>
    <row r="10" spans="2:7" ht="15" x14ac:dyDescent="0.2">
      <c r="B10" s="1">
        <v>7</v>
      </c>
      <c r="C10" s="27" t="s">
        <v>493</v>
      </c>
      <c r="D10" s="21" t="s">
        <v>691</v>
      </c>
      <c r="E10" s="21" t="s">
        <v>692</v>
      </c>
      <c r="F10" s="20" t="s">
        <v>715</v>
      </c>
      <c r="G10" s="21" t="s">
        <v>568</v>
      </c>
    </row>
    <row r="11" spans="2:7" ht="15" x14ac:dyDescent="0.2">
      <c r="B11" s="1">
        <v>8</v>
      </c>
      <c r="C11" s="27" t="s">
        <v>554</v>
      </c>
      <c r="D11" s="20" t="s">
        <v>260</v>
      </c>
      <c r="E11" s="20" t="s">
        <v>662</v>
      </c>
      <c r="F11" s="20" t="s">
        <v>715</v>
      </c>
      <c r="G11" s="20" t="s">
        <v>719</v>
      </c>
    </row>
    <row r="12" spans="2:7" ht="15" x14ac:dyDescent="0.2">
      <c r="B12" s="1">
        <v>9</v>
      </c>
      <c r="C12" s="6" t="str">
        <f>CONCATENATE(D12,E12)</f>
        <v>NORTHRussell</v>
      </c>
      <c r="D12" s="20" t="s">
        <v>693</v>
      </c>
      <c r="E12" s="20" t="s">
        <v>694</v>
      </c>
      <c r="F12" s="20" t="s">
        <v>715</v>
      </c>
      <c r="G12" s="20" t="s">
        <v>718</v>
      </c>
    </row>
    <row r="13" spans="2:7" ht="15" x14ac:dyDescent="0.2">
      <c r="B13" s="1">
        <v>10</v>
      </c>
      <c r="C13" s="6" t="str">
        <f>CONCATENATE(D13,E13)</f>
        <v>TESSONBaptiste</v>
      </c>
      <c r="D13" s="21" t="s">
        <v>713</v>
      </c>
      <c r="E13" s="21" t="s">
        <v>714</v>
      </c>
      <c r="F13" s="20" t="s">
        <v>716</v>
      </c>
      <c r="G13" s="21" t="s">
        <v>734</v>
      </c>
    </row>
    <row r="14" spans="2:7" ht="15" x14ac:dyDescent="0.2">
      <c r="B14" s="1">
        <v>11</v>
      </c>
      <c r="C14" s="6" t="str">
        <f>CONCATENATE(D14,E14)</f>
        <v>DOBIENick</v>
      </c>
      <c r="D14" s="20" t="s">
        <v>669</v>
      </c>
      <c r="E14" s="20" t="s">
        <v>670</v>
      </c>
      <c r="F14" s="20" t="s">
        <v>715</v>
      </c>
      <c r="G14" s="20" t="s">
        <v>724</v>
      </c>
    </row>
    <row r="15" spans="2:7" ht="15" x14ac:dyDescent="0.2">
      <c r="B15" s="1">
        <v>12</v>
      </c>
      <c r="C15" s="6" t="str">
        <f>CONCATENATE(D15,E15)</f>
        <v>SIMPSONJamie</v>
      </c>
      <c r="D15" s="21" t="s">
        <v>704</v>
      </c>
      <c r="E15" s="21" t="s">
        <v>705</v>
      </c>
      <c r="F15" s="20" t="s">
        <v>715</v>
      </c>
      <c r="G15" s="21" t="s">
        <v>720</v>
      </c>
    </row>
    <row r="16" spans="2:7" ht="15" x14ac:dyDescent="0.25">
      <c r="B16" s="1">
        <v>13</v>
      </c>
      <c r="C16" s="27" t="s">
        <v>359</v>
      </c>
      <c r="D16" t="s">
        <v>687</v>
      </c>
      <c r="E16" t="s">
        <v>688</v>
      </c>
      <c r="F16" t="s">
        <v>715</v>
      </c>
      <c r="G16" s="20" t="s">
        <v>729</v>
      </c>
    </row>
    <row r="17" spans="2:7" ht="15" x14ac:dyDescent="0.2">
      <c r="B17" s="1">
        <v>14</v>
      </c>
      <c r="C17" s="27" t="s">
        <v>352</v>
      </c>
      <c r="D17" s="20" t="s">
        <v>658</v>
      </c>
      <c r="E17" s="20" t="s">
        <v>659</v>
      </c>
      <c r="F17" s="20" t="s">
        <v>715</v>
      </c>
      <c r="G17" s="20" t="s">
        <v>486</v>
      </c>
    </row>
    <row r="18" spans="2:7" ht="15" x14ac:dyDescent="0.25">
      <c r="B18" s="1">
        <v>15</v>
      </c>
      <c r="C18" s="6" t="str">
        <f>CONCATENATE(D18,E18)</f>
        <v>DAVENPORTRobin</v>
      </c>
      <c r="D18" t="s">
        <v>665</v>
      </c>
      <c r="E18" t="s">
        <v>666</v>
      </c>
      <c r="F18" t="s">
        <v>715</v>
      </c>
      <c r="G18" s="20" t="s">
        <v>722</v>
      </c>
    </row>
    <row r="19" spans="2:7" ht="15" x14ac:dyDescent="0.25">
      <c r="B19" s="1">
        <v>16</v>
      </c>
      <c r="C19" s="27" t="s">
        <v>452</v>
      </c>
      <c r="D19" t="s">
        <v>258</v>
      </c>
      <c r="E19" t="s">
        <v>701</v>
      </c>
      <c r="F19" t="s">
        <v>715</v>
      </c>
      <c r="G19" s="20" t="s">
        <v>102</v>
      </c>
    </row>
    <row r="20" spans="2:7" ht="15" x14ac:dyDescent="0.25">
      <c r="B20" s="1">
        <v>17</v>
      </c>
      <c r="C20" s="27" t="s">
        <v>371</v>
      </c>
      <c r="D20" t="s">
        <v>660</v>
      </c>
      <c r="E20" t="s">
        <v>661</v>
      </c>
      <c r="F20" t="s">
        <v>715</v>
      </c>
      <c r="G20" s="20" t="s">
        <v>720</v>
      </c>
    </row>
    <row r="21" spans="2:7" ht="15" x14ac:dyDescent="0.2">
      <c r="B21" s="1">
        <v>18</v>
      </c>
      <c r="C21" s="27" t="s">
        <v>377</v>
      </c>
      <c r="D21" s="20" t="s">
        <v>667</v>
      </c>
      <c r="E21" s="20" t="s">
        <v>668</v>
      </c>
      <c r="F21" s="20" t="s">
        <v>715</v>
      </c>
      <c r="G21" s="20" t="s">
        <v>723</v>
      </c>
    </row>
    <row r="22" spans="2:7" ht="15" x14ac:dyDescent="0.25">
      <c r="B22" s="1">
        <v>19</v>
      </c>
      <c r="C22" s="6" t="str">
        <f>CONCATENATE(D22,E22)</f>
        <v>JORDANMax Kurtz</v>
      </c>
      <c r="D22" t="s">
        <v>675</v>
      </c>
      <c r="E22" t="s">
        <v>676</v>
      </c>
      <c r="F22" t="s">
        <v>715</v>
      </c>
      <c r="G22" s="20" t="s">
        <v>568</v>
      </c>
    </row>
    <row r="23" spans="2:7" ht="15" x14ac:dyDescent="0.25">
      <c r="B23" s="1">
        <v>20</v>
      </c>
      <c r="C23" s="6" t="str">
        <f>CONCATENATE(D23,E23)</f>
        <v>LOWETom</v>
      </c>
      <c r="D23" t="s">
        <v>682</v>
      </c>
      <c r="E23" t="s">
        <v>683</v>
      </c>
      <c r="F23" t="s">
        <v>715</v>
      </c>
      <c r="G23" s="20" t="s">
        <v>568</v>
      </c>
    </row>
    <row r="24" spans="2:7" ht="15" x14ac:dyDescent="0.25">
      <c r="B24" s="1">
        <v>21</v>
      </c>
      <c r="C24" s="27" t="s">
        <v>615</v>
      </c>
      <c r="D24" t="s">
        <v>682</v>
      </c>
      <c r="E24" t="s">
        <v>664</v>
      </c>
      <c r="F24" t="s">
        <v>715</v>
      </c>
      <c r="G24" s="20" t="s">
        <v>568</v>
      </c>
    </row>
    <row r="25" spans="2:7" ht="15" x14ac:dyDescent="0.25">
      <c r="B25" s="1">
        <v>21</v>
      </c>
      <c r="C25" s="6" t="str">
        <f>CONCATENATE(D25,E25)</f>
        <v>PRIORCameron</v>
      </c>
      <c r="D25" t="s">
        <v>697</v>
      </c>
      <c r="E25" t="s">
        <v>698</v>
      </c>
      <c r="F25" t="s">
        <v>715</v>
      </c>
      <c r="G25" s="20" t="s">
        <v>92</v>
      </c>
    </row>
    <row r="26" spans="2:7" ht="15" x14ac:dyDescent="0.2">
      <c r="B26" s="1">
        <v>23</v>
      </c>
      <c r="C26" s="6" t="str">
        <f>CONCATENATE(D26,E26)</f>
        <v>STRATHOliver</v>
      </c>
      <c r="D26" s="21" t="s">
        <v>711</v>
      </c>
      <c r="E26" s="21" t="s">
        <v>712</v>
      </c>
      <c r="F26" s="20" t="s">
        <v>715</v>
      </c>
      <c r="G26" s="20" t="s">
        <v>731</v>
      </c>
    </row>
    <row r="27" spans="2:7" ht="15" x14ac:dyDescent="0.25">
      <c r="B27" s="1">
        <v>24</v>
      </c>
      <c r="C27" s="27" t="s">
        <v>468</v>
      </c>
      <c r="D27" t="s">
        <v>269</v>
      </c>
      <c r="E27" t="s">
        <v>673</v>
      </c>
      <c r="F27" t="s">
        <v>715</v>
      </c>
      <c r="G27" s="20" t="s">
        <v>486</v>
      </c>
    </row>
    <row r="28" spans="2:7" ht="15" x14ac:dyDescent="0.2">
      <c r="B28" s="1">
        <v>25</v>
      </c>
      <c r="C28" s="27" t="s">
        <v>382</v>
      </c>
      <c r="D28" s="20" t="s">
        <v>709</v>
      </c>
      <c r="E28" s="20" t="s">
        <v>710</v>
      </c>
      <c r="F28" s="20" t="s">
        <v>715</v>
      </c>
      <c r="G28" s="20" t="s">
        <v>723</v>
      </c>
    </row>
    <row r="29" spans="2:7" ht="15" x14ac:dyDescent="0.25">
      <c r="B29" s="1">
        <v>26</v>
      </c>
      <c r="C29" s="27" t="s">
        <v>462</v>
      </c>
      <c r="D29" t="s">
        <v>268</v>
      </c>
      <c r="E29" t="s">
        <v>666</v>
      </c>
      <c r="F29" t="s">
        <v>715</v>
      </c>
      <c r="G29" s="20" t="s">
        <v>486</v>
      </c>
    </row>
    <row r="30" spans="2:7" ht="15" x14ac:dyDescent="0.2">
      <c r="B30" s="1">
        <v>27</v>
      </c>
      <c r="C30" s="27" t="s">
        <v>459</v>
      </c>
      <c r="D30" s="20" t="s">
        <v>699</v>
      </c>
      <c r="E30" s="20" t="s">
        <v>700</v>
      </c>
      <c r="F30" s="20" t="s">
        <v>715</v>
      </c>
      <c r="G30" s="20" t="s">
        <v>717</v>
      </c>
    </row>
    <row r="31" spans="2:7" ht="15" x14ac:dyDescent="0.2">
      <c r="B31" s="1">
        <v>28</v>
      </c>
      <c r="C31" s="27" t="s">
        <v>370</v>
      </c>
      <c r="D31" s="20" t="s">
        <v>702</v>
      </c>
      <c r="E31" s="20" t="s">
        <v>703</v>
      </c>
      <c r="F31" s="20" t="s">
        <v>715</v>
      </c>
      <c r="G31" s="20" t="s">
        <v>717</v>
      </c>
    </row>
    <row r="32" spans="2:7" ht="15" x14ac:dyDescent="0.25">
      <c r="B32" s="1">
        <v>29</v>
      </c>
      <c r="C32" s="6" t="str">
        <f>CONCATENATE(D32,E32)</f>
        <v>CONROYDavid</v>
      </c>
      <c r="D32" t="s">
        <v>663</v>
      </c>
      <c r="E32" t="s">
        <v>664</v>
      </c>
      <c r="F32" t="s">
        <v>715</v>
      </c>
      <c r="G32" s="20" t="s">
        <v>721</v>
      </c>
    </row>
    <row r="33" spans="2:7" ht="25.5" x14ac:dyDescent="0.2">
      <c r="B33" s="1">
        <v>30</v>
      </c>
      <c r="C33" s="6" t="s">
        <v>801</v>
      </c>
      <c r="D33" s="21"/>
      <c r="E33" s="21"/>
      <c r="F33" s="20"/>
      <c r="G33" s="21"/>
    </row>
    <row r="34" spans="2:7" ht="15" x14ac:dyDescent="0.2">
      <c r="B34" s="1">
        <v>31</v>
      </c>
      <c r="C34" s="27" t="s">
        <v>497</v>
      </c>
      <c r="D34" s="21" t="s">
        <v>706</v>
      </c>
      <c r="E34" s="21" t="s">
        <v>671</v>
      </c>
      <c r="F34" s="20" t="s">
        <v>715</v>
      </c>
      <c r="G34" s="21" t="s">
        <v>732</v>
      </c>
    </row>
    <row r="35" spans="2:7" ht="15" x14ac:dyDescent="0.2">
      <c r="B35" s="1">
        <v>32</v>
      </c>
      <c r="C35" s="27" t="s">
        <v>463</v>
      </c>
      <c r="D35" s="20" t="s">
        <v>269</v>
      </c>
      <c r="E35" s="20" t="s">
        <v>672</v>
      </c>
      <c r="F35" s="20" t="s">
        <v>715</v>
      </c>
      <c r="G35" s="20" t="s">
        <v>486</v>
      </c>
    </row>
    <row r="36" spans="2:7" ht="15" x14ac:dyDescent="0.25">
      <c r="B36" s="1">
        <v>33</v>
      </c>
      <c r="C36" s="6" t="s">
        <v>405</v>
      </c>
      <c r="D36" t="s">
        <v>684</v>
      </c>
      <c r="E36" t="s">
        <v>686</v>
      </c>
      <c r="F36" t="s">
        <v>715</v>
      </c>
      <c r="G36" s="20" t="s">
        <v>728</v>
      </c>
    </row>
    <row r="37" spans="2:7" ht="25.5" x14ac:dyDescent="0.25">
      <c r="B37" s="1">
        <v>34</v>
      </c>
      <c r="C37" s="6" t="s">
        <v>804</v>
      </c>
      <c r="D37"/>
      <c r="E37"/>
      <c r="F37"/>
      <c r="G37" s="20"/>
    </row>
    <row r="38" spans="2:7" ht="15" x14ac:dyDescent="0.25">
      <c r="B38" s="1">
        <v>35</v>
      </c>
      <c r="C38" s="27" t="s">
        <v>476</v>
      </c>
      <c r="D38" t="s">
        <v>280</v>
      </c>
      <c r="E38" t="s">
        <v>674</v>
      </c>
      <c r="F38" t="s">
        <v>715</v>
      </c>
      <c r="G38" s="20" t="s">
        <v>719</v>
      </c>
    </row>
    <row r="39" spans="2:7" ht="15" x14ac:dyDescent="0.2">
      <c r="B39" s="1">
        <v>36</v>
      </c>
      <c r="C39" s="6" t="str">
        <f>CONCATENATE(D39,E39)</f>
        <v>JORDANPhilip</v>
      </c>
      <c r="D39" s="21" t="s">
        <v>675</v>
      </c>
      <c r="E39" s="21" t="s">
        <v>677</v>
      </c>
      <c r="F39" s="20" t="s">
        <v>715</v>
      </c>
      <c r="G39" s="21" t="s">
        <v>726</v>
      </c>
    </row>
    <row r="40" spans="2:7" ht="15" x14ac:dyDescent="0.25">
      <c r="B40" s="1">
        <v>37</v>
      </c>
      <c r="C40" s="27" t="s">
        <v>473</v>
      </c>
      <c r="D40" t="s">
        <v>277</v>
      </c>
      <c r="E40" t="s">
        <v>662</v>
      </c>
      <c r="F40" t="s">
        <v>715</v>
      </c>
      <c r="G40" s="20" t="s">
        <v>486</v>
      </c>
    </row>
    <row r="41" spans="2:7" ht="15" x14ac:dyDescent="0.25">
      <c r="B41" s="1">
        <v>38</v>
      </c>
      <c r="C41" s="27" t="s">
        <v>803</v>
      </c>
      <c r="D41"/>
      <c r="E41"/>
      <c r="F41"/>
      <c r="G41" s="20"/>
    </row>
    <row r="42" spans="2:7" ht="15" x14ac:dyDescent="0.2">
      <c r="B42" s="1">
        <v>39</v>
      </c>
      <c r="C42" s="6" t="str">
        <f>CONCATENATE(D42,E42)</f>
        <v>MILLOBrian</v>
      </c>
      <c r="D42" s="22" t="s">
        <v>689</v>
      </c>
      <c r="E42" s="22" t="s">
        <v>690</v>
      </c>
      <c r="F42" s="23" t="s">
        <v>715</v>
      </c>
      <c r="G42" s="24" t="s">
        <v>730</v>
      </c>
    </row>
    <row r="43" spans="2:7" ht="15" x14ac:dyDescent="0.25">
      <c r="B43" s="1">
        <v>40</v>
      </c>
      <c r="C43" s="6" t="s">
        <v>805</v>
      </c>
      <c r="D43"/>
      <c r="E43"/>
      <c r="F43"/>
      <c r="G43" s="20"/>
    </row>
    <row r="44" spans="2:7" ht="15" x14ac:dyDescent="0.25">
      <c r="B44" s="1">
        <v>41</v>
      </c>
      <c r="C44" s="27" t="s">
        <v>471</v>
      </c>
      <c r="D44" t="s">
        <v>275</v>
      </c>
      <c r="E44" t="s">
        <v>671</v>
      </c>
      <c r="F44" t="s">
        <v>715</v>
      </c>
      <c r="G44" s="20" t="s">
        <v>725</v>
      </c>
    </row>
    <row r="45" spans="2:7" ht="15" x14ac:dyDescent="0.25">
      <c r="B45" s="1">
        <v>42</v>
      </c>
      <c r="C45" s="27" t="s">
        <v>389</v>
      </c>
      <c r="D45" t="s">
        <v>695</v>
      </c>
      <c r="E45" t="s">
        <v>696</v>
      </c>
      <c r="F45" t="s">
        <v>715</v>
      </c>
      <c r="G45" s="20" t="s">
        <v>731</v>
      </c>
    </row>
    <row r="46" spans="2:7" ht="15" x14ac:dyDescent="0.2">
      <c r="B46" s="1">
        <v>43</v>
      </c>
      <c r="C46" s="6" t="str">
        <f>CONCATENATE(D46,E46)</f>
        <v>SMITHAlister</v>
      </c>
      <c r="D46" s="20" t="s">
        <v>707</v>
      </c>
      <c r="E46" s="20" t="s">
        <v>708</v>
      </c>
      <c r="F46" s="20" t="s">
        <v>715</v>
      </c>
      <c r="G46" s="20" t="s">
        <v>733</v>
      </c>
    </row>
    <row r="47" spans="2:7" ht="15" x14ac:dyDescent="0.2">
      <c r="B47" s="1">
        <v>44</v>
      </c>
      <c r="C47" s="27" t="s">
        <v>482</v>
      </c>
      <c r="D47" s="21" t="s">
        <v>286</v>
      </c>
      <c r="E47" s="21" t="s">
        <v>677</v>
      </c>
      <c r="F47" s="20" t="s">
        <v>715</v>
      </c>
      <c r="G47" s="21" t="s">
        <v>735</v>
      </c>
    </row>
    <row r="48" spans="2:7" ht="15" x14ac:dyDescent="0.2">
      <c r="B48" s="1">
        <v>45</v>
      </c>
      <c r="C48" s="6" t="str">
        <f>CONCATENATE(D48,E48)</f>
        <v>BATLEYJuan</v>
      </c>
      <c r="D48" s="21" t="s">
        <v>657</v>
      </c>
      <c r="E48" s="21" t="s">
        <v>240</v>
      </c>
      <c r="F48" s="20" t="s">
        <v>715</v>
      </c>
      <c r="G48" s="21" t="s">
        <v>718</v>
      </c>
    </row>
    <row r="49" spans="2:7" ht="15" x14ac:dyDescent="0.25">
      <c r="B49" s="1">
        <v>46</v>
      </c>
      <c r="C49" s="6" t="str">
        <f>CONCATENATE(D49,E49)</f>
        <v>KENSETTStephen</v>
      </c>
      <c r="D49" t="s">
        <v>679</v>
      </c>
      <c r="E49" t="s">
        <v>680</v>
      </c>
      <c r="F49" t="s">
        <v>715</v>
      </c>
      <c r="G49" s="20" t="s">
        <v>727</v>
      </c>
    </row>
    <row r="50" spans="2:7" ht="15" x14ac:dyDescent="0.2">
      <c r="B50" s="1">
        <v>47</v>
      </c>
      <c r="C50" s="6" t="str">
        <f>CONCATENATE(D50,E50)</f>
        <v>LEWISJoash</v>
      </c>
      <c r="D50" s="20" t="s">
        <v>651</v>
      </c>
      <c r="E50" s="20" t="s">
        <v>681</v>
      </c>
      <c r="F50" s="20" t="s">
        <v>715</v>
      </c>
      <c r="G50" s="20" t="s">
        <v>718</v>
      </c>
    </row>
    <row r="55" spans="2:7" x14ac:dyDescent="0.2">
      <c r="C55" s="6"/>
    </row>
    <row r="56" spans="2:7" x14ac:dyDescent="0.2">
      <c r="C56" s="6"/>
    </row>
    <row r="64" spans="2:7" x14ac:dyDescent="0.2">
      <c r="C64" s="6"/>
    </row>
    <row r="65" spans="3:3" x14ac:dyDescent="0.2">
      <c r="C65" s="6"/>
    </row>
    <row r="68" spans="3:3" x14ac:dyDescent="0.2">
      <c r="C68" s="6"/>
    </row>
    <row r="69" spans="3:3" x14ac:dyDescent="0.2">
      <c r="C69" s="6"/>
    </row>
    <row r="70" spans="3:3" x14ac:dyDescent="0.2">
      <c r="C70" s="6"/>
    </row>
    <row r="72" spans="3:3" x14ac:dyDescent="0.2">
      <c r="C72" s="6"/>
    </row>
    <row r="75" spans="3:3" x14ac:dyDescent="0.2">
      <c r="C75" s="6"/>
    </row>
    <row r="77" spans="3:3" x14ac:dyDescent="0.2">
      <c r="C77" s="6"/>
    </row>
  </sheetData>
  <sortState ref="B4:G50">
    <sortCondition ref="B4:B50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3:G23"/>
  <sheetViews>
    <sheetView workbookViewId="0">
      <selection activeCell="C4" sqref="C4"/>
    </sheetView>
  </sheetViews>
  <sheetFormatPr defaultRowHeight="12.75" x14ac:dyDescent="0.2"/>
  <cols>
    <col min="1" max="2" width="9.140625" style="1"/>
    <col min="3" max="3" width="18.85546875" style="1" customWidth="1"/>
    <col min="4" max="5" width="11.7109375" style="1" customWidth="1"/>
    <col min="6" max="6" width="17" style="1" customWidth="1"/>
    <col min="7" max="7" width="24" style="1" bestFit="1" customWidth="1"/>
    <col min="8" max="16384" width="9.140625" style="1"/>
  </cols>
  <sheetData>
    <row r="3" spans="2:7" x14ac:dyDescent="0.2">
      <c r="B3" s="2" t="s">
        <v>119</v>
      </c>
      <c r="C3" s="2" t="s">
        <v>122</v>
      </c>
      <c r="D3" s="2" t="s">
        <v>121</v>
      </c>
      <c r="E3" s="2" t="s">
        <v>120</v>
      </c>
      <c r="F3" s="2" t="s">
        <v>123</v>
      </c>
      <c r="G3" s="2" t="s">
        <v>91</v>
      </c>
    </row>
    <row r="4" spans="2:7" x14ac:dyDescent="0.2">
      <c r="B4" s="1">
        <v>1</v>
      </c>
      <c r="C4" s="1" t="s">
        <v>124</v>
      </c>
      <c r="D4" s="1" t="s">
        <v>140</v>
      </c>
      <c r="E4" s="1" t="s">
        <v>223</v>
      </c>
      <c r="G4" s="1" t="s">
        <v>125</v>
      </c>
    </row>
    <row r="5" spans="2:7" x14ac:dyDescent="0.2">
      <c r="B5" s="1">
        <v>2</v>
      </c>
      <c r="C5" s="6" t="s">
        <v>577</v>
      </c>
      <c r="D5" s="1" t="s">
        <v>141</v>
      </c>
      <c r="E5" s="1" t="s">
        <v>224</v>
      </c>
      <c r="G5" s="1" t="s">
        <v>126</v>
      </c>
    </row>
    <row r="6" spans="2:7" x14ac:dyDescent="0.2">
      <c r="B6" s="5">
        <v>3</v>
      </c>
      <c r="C6" s="1" t="s">
        <v>127</v>
      </c>
      <c r="D6" s="1" t="s">
        <v>142</v>
      </c>
      <c r="E6" s="1" t="s">
        <v>225</v>
      </c>
      <c r="G6" s="1" t="s">
        <v>125</v>
      </c>
    </row>
    <row r="7" spans="2:7" x14ac:dyDescent="0.2">
      <c r="B7" s="5">
        <v>3</v>
      </c>
      <c r="C7" s="6" t="s">
        <v>596</v>
      </c>
      <c r="D7" s="1" t="s">
        <v>143</v>
      </c>
      <c r="E7" s="1" t="s">
        <v>226</v>
      </c>
      <c r="G7" s="1" t="s">
        <v>108</v>
      </c>
    </row>
    <row r="8" spans="2:7" x14ac:dyDescent="0.2">
      <c r="B8" s="1">
        <v>5</v>
      </c>
      <c r="C8" s="14" t="s">
        <v>603</v>
      </c>
      <c r="D8" s="1" t="s">
        <v>144</v>
      </c>
      <c r="E8" s="1" t="s">
        <v>604</v>
      </c>
      <c r="G8" s="1" t="s">
        <v>98</v>
      </c>
    </row>
    <row r="9" spans="2:7" x14ac:dyDescent="0.2">
      <c r="B9" s="1">
        <v>6</v>
      </c>
      <c r="C9" s="6" t="s">
        <v>593</v>
      </c>
      <c r="D9" s="1" t="s">
        <v>145</v>
      </c>
      <c r="E9" s="1" t="s">
        <v>227</v>
      </c>
      <c r="G9" s="1" t="s">
        <v>105</v>
      </c>
    </row>
    <row r="10" spans="2:7" x14ac:dyDescent="0.2">
      <c r="B10" s="1">
        <v>7</v>
      </c>
      <c r="C10" s="1" t="s">
        <v>128</v>
      </c>
      <c r="D10" s="1" t="s">
        <v>146</v>
      </c>
      <c r="E10" s="1" t="s">
        <v>228</v>
      </c>
      <c r="G10" s="1" t="s">
        <v>108</v>
      </c>
    </row>
    <row r="11" spans="2:7" x14ac:dyDescent="0.2">
      <c r="B11" s="1">
        <v>8</v>
      </c>
      <c r="C11" s="6" t="s">
        <v>585</v>
      </c>
      <c r="D11" s="1" t="s">
        <v>147</v>
      </c>
      <c r="E11" s="1" t="s">
        <v>229</v>
      </c>
      <c r="G11" s="1" t="s">
        <v>117</v>
      </c>
    </row>
    <row r="12" spans="2:7" x14ac:dyDescent="0.2">
      <c r="B12" s="1">
        <v>9</v>
      </c>
      <c r="C12" s="1" t="s">
        <v>129</v>
      </c>
      <c r="D12" s="1" t="s">
        <v>148</v>
      </c>
      <c r="E12" s="1" t="s">
        <v>230</v>
      </c>
      <c r="G12" s="1" t="s">
        <v>96</v>
      </c>
    </row>
    <row r="13" spans="2:7" x14ac:dyDescent="0.2">
      <c r="B13" s="1">
        <v>10</v>
      </c>
      <c r="C13" s="1" t="s">
        <v>130</v>
      </c>
      <c r="D13" s="1" t="s">
        <v>149</v>
      </c>
      <c r="E13" s="1" t="s">
        <v>231</v>
      </c>
      <c r="G13" s="1" t="s">
        <v>102</v>
      </c>
    </row>
    <row r="14" spans="2:7" x14ac:dyDescent="0.2">
      <c r="B14" s="1">
        <v>11</v>
      </c>
      <c r="C14" s="6" t="s">
        <v>598</v>
      </c>
      <c r="D14" s="1" t="s">
        <v>150</v>
      </c>
      <c r="E14" s="1" t="s">
        <v>232</v>
      </c>
      <c r="G14" s="1" t="s">
        <v>131</v>
      </c>
    </row>
    <row r="15" spans="2:7" x14ac:dyDescent="0.2">
      <c r="B15" s="1">
        <v>12</v>
      </c>
      <c r="C15" s="6" t="s">
        <v>594</v>
      </c>
      <c r="D15" s="1" t="s">
        <v>151</v>
      </c>
      <c r="E15" s="1" t="s">
        <v>233</v>
      </c>
      <c r="G15" s="1" t="s">
        <v>98</v>
      </c>
    </row>
    <row r="16" spans="2:7" x14ac:dyDescent="0.2">
      <c r="B16" s="1">
        <v>13</v>
      </c>
      <c r="C16" s="1" t="s">
        <v>132</v>
      </c>
      <c r="D16" s="1" t="s">
        <v>152</v>
      </c>
      <c r="E16" s="1" t="s">
        <v>234</v>
      </c>
      <c r="G16" s="1" t="s">
        <v>133</v>
      </c>
    </row>
    <row r="17" spans="2:7" x14ac:dyDescent="0.2">
      <c r="B17" s="1">
        <v>14</v>
      </c>
      <c r="C17" s="14" t="s">
        <v>602</v>
      </c>
      <c r="D17" s="1" t="s">
        <v>153</v>
      </c>
      <c r="E17" s="1" t="s">
        <v>235</v>
      </c>
      <c r="G17" s="1" t="s">
        <v>98</v>
      </c>
    </row>
    <row r="18" spans="2:7" x14ac:dyDescent="0.2">
      <c r="B18" s="1">
        <v>15</v>
      </c>
      <c r="C18" s="1" t="s">
        <v>134</v>
      </c>
      <c r="D18" s="1" t="s">
        <v>154</v>
      </c>
      <c r="E18" s="1" t="s">
        <v>236</v>
      </c>
      <c r="G18" s="1" t="s">
        <v>118</v>
      </c>
    </row>
    <row r="19" spans="2:7" x14ac:dyDescent="0.2">
      <c r="B19" s="1">
        <v>16</v>
      </c>
      <c r="C19" s="6" t="s">
        <v>595</v>
      </c>
      <c r="D19" s="1" t="s">
        <v>155</v>
      </c>
      <c r="E19" s="1" t="s">
        <v>237</v>
      </c>
      <c r="G19" s="1" t="s">
        <v>98</v>
      </c>
    </row>
    <row r="20" spans="2:7" x14ac:dyDescent="0.2">
      <c r="B20" s="1">
        <v>17</v>
      </c>
      <c r="C20" s="1" t="s">
        <v>135</v>
      </c>
      <c r="D20" s="1" t="s">
        <v>154</v>
      </c>
      <c r="E20" s="1" t="s">
        <v>238</v>
      </c>
      <c r="G20" s="1" t="s">
        <v>118</v>
      </c>
    </row>
    <row r="21" spans="2:7" x14ac:dyDescent="0.2">
      <c r="B21" s="1">
        <v>18</v>
      </c>
      <c r="C21" s="1" t="s">
        <v>136</v>
      </c>
      <c r="D21" s="1" t="s">
        <v>156</v>
      </c>
      <c r="E21" s="1" t="s">
        <v>239</v>
      </c>
      <c r="G21" s="1" t="s">
        <v>114</v>
      </c>
    </row>
    <row r="22" spans="2:7" x14ac:dyDescent="0.2">
      <c r="B22" s="1">
        <v>19</v>
      </c>
      <c r="C22" s="1" t="s">
        <v>137</v>
      </c>
      <c r="D22" s="1" t="s">
        <v>157</v>
      </c>
      <c r="E22" s="1" t="s">
        <v>240</v>
      </c>
      <c r="G22" s="1" t="s">
        <v>138</v>
      </c>
    </row>
    <row r="23" spans="2:7" x14ac:dyDescent="0.2">
      <c r="B23" s="1">
        <v>20</v>
      </c>
      <c r="C23" s="6" t="s">
        <v>584</v>
      </c>
      <c r="D23" s="1" t="s">
        <v>158</v>
      </c>
      <c r="E23" s="1" t="s">
        <v>241</v>
      </c>
      <c r="G23" s="1" t="s">
        <v>139</v>
      </c>
    </row>
  </sheetData>
  <sheetProtection algorithmName="SHA-512" hashValue="u83bc7pU1BD083gWs9iRXn0+bBYrH0orqKJxlpFN/F4bjI6UG42dY/uys3Wlr5kcBHAEqRKeWpPVtmIhJaze+g==" saltValue="pSvQq8z93fvuoYrCmixF8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3:G27"/>
  <sheetViews>
    <sheetView workbookViewId="0">
      <selection activeCell="C4" sqref="C4"/>
    </sheetView>
  </sheetViews>
  <sheetFormatPr defaultRowHeight="12.75" x14ac:dyDescent="0.2"/>
  <cols>
    <col min="1" max="2" width="9.140625" style="1"/>
    <col min="3" max="3" width="18.140625" style="1" customWidth="1"/>
    <col min="4" max="4" width="16.42578125" style="1" customWidth="1"/>
    <col min="5" max="5" width="15" style="1" customWidth="1"/>
    <col min="6" max="6" width="9.140625" style="1"/>
    <col min="7" max="7" width="20.42578125" style="1" bestFit="1" customWidth="1"/>
    <col min="8" max="16384" width="9.140625" style="1"/>
  </cols>
  <sheetData>
    <row r="3" spans="2:7" x14ac:dyDescent="0.2">
      <c r="B3" s="2" t="s">
        <v>119</v>
      </c>
      <c r="C3" s="2" t="s">
        <v>122</v>
      </c>
      <c r="D3" s="2" t="s">
        <v>121</v>
      </c>
      <c r="E3" s="2" t="s">
        <v>120</v>
      </c>
      <c r="F3" s="2" t="s">
        <v>123</v>
      </c>
      <c r="G3" s="2" t="s">
        <v>91</v>
      </c>
    </row>
    <row r="4" spans="2:7" x14ac:dyDescent="0.2">
      <c r="B4" s="1">
        <v>1</v>
      </c>
      <c r="C4" s="6" t="s">
        <v>576</v>
      </c>
      <c r="D4" s="1" t="s">
        <v>159</v>
      </c>
      <c r="E4" s="1" t="s">
        <v>160</v>
      </c>
      <c r="F4" s="1" t="s">
        <v>161</v>
      </c>
      <c r="G4" s="1" t="s">
        <v>162</v>
      </c>
    </row>
    <row r="5" spans="2:7" x14ac:dyDescent="0.2">
      <c r="B5" s="1">
        <v>2</v>
      </c>
      <c r="C5" s="6" t="s">
        <v>577</v>
      </c>
      <c r="D5" s="1" t="s">
        <v>163</v>
      </c>
      <c r="E5" s="1" t="s">
        <v>164</v>
      </c>
      <c r="F5" s="1" t="s">
        <v>161</v>
      </c>
      <c r="G5" s="1" t="s">
        <v>165</v>
      </c>
    </row>
    <row r="6" spans="2:7" x14ac:dyDescent="0.2">
      <c r="B6" s="1">
        <v>3</v>
      </c>
      <c r="C6" s="6" t="s">
        <v>578</v>
      </c>
      <c r="D6" s="1" t="s">
        <v>166</v>
      </c>
      <c r="E6" s="1" t="s">
        <v>167</v>
      </c>
      <c r="F6" s="1" t="s">
        <v>161</v>
      </c>
      <c r="G6" s="1" t="s">
        <v>168</v>
      </c>
    </row>
    <row r="7" spans="2:7" x14ac:dyDescent="0.2">
      <c r="B7" s="1">
        <v>3</v>
      </c>
      <c r="C7" s="6" t="s">
        <v>575</v>
      </c>
      <c r="D7" s="1" t="s">
        <v>169</v>
      </c>
      <c r="E7" s="1" t="s">
        <v>170</v>
      </c>
      <c r="F7" s="1" t="s">
        <v>161</v>
      </c>
      <c r="G7" s="1" t="s">
        <v>171</v>
      </c>
    </row>
    <row r="8" spans="2:7" x14ac:dyDescent="0.2">
      <c r="B8" s="1">
        <v>5</v>
      </c>
      <c r="C8" s="6" t="s">
        <v>579</v>
      </c>
      <c r="D8" s="1" t="s">
        <v>172</v>
      </c>
      <c r="E8" s="1" t="s">
        <v>173</v>
      </c>
      <c r="F8" s="1" t="s">
        <v>161</v>
      </c>
      <c r="G8" s="1" t="s">
        <v>174</v>
      </c>
    </row>
    <row r="9" spans="2:7" x14ac:dyDescent="0.2">
      <c r="B9" s="1">
        <v>6</v>
      </c>
      <c r="C9" s="6" t="s">
        <v>580</v>
      </c>
      <c r="D9" s="1" t="s">
        <v>166</v>
      </c>
      <c r="E9" s="1" t="s">
        <v>175</v>
      </c>
      <c r="F9" s="1" t="s">
        <v>161</v>
      </c>
      <c r="G9" s="1" t="s">
        <v>176</v>
      </c>
    </row>
    <row r="10" spans="2:7" x14ac:dyDescent="0.2">
      <c r="B10" s="1">
        <v>7</v>
      </c>
      <c r="C10" s="6" t="s">
        <v>581</v>
      </c>
      <c r="D10" s="1" t="s">
        <v>177</v>
      </c>
      <c r="E10" s="1" t="s">
        <v>178</v>
      </c>
      <c r="F10" s="1" t="s">
        <v>161</v>
      </c>
      <c r="G10" s="1" t="s">
        <v>179</v>
      </c>
    </row>
    <row r="11" spans="2:7" x14ac:dyDescent="0.2">
      <c r="B11" s="1">
        <v>8</v>
      </c>
      <c r="C11" s="6" t="s">
        <v>582</v>
      </c>
      <c r="D11" s="1" t="s">
        <v>180</v>
      </c>
      <c r="E11" s="1" t="s">
        <v>181</v>
      </c>
      <c r="F11" s="1" t="s">
        <v>161</v>
      </c>
      <c r="G11" s="1" t="s">
        <v>171</v>
      </c>
    </row>
    <row r="12" spans="2:7" x14ac:dyDescent="0.2">
      <c r="B12" s="1">
        <v>9</v>
      </c>
      <c r="C12" s="6" t="s">
        <v>583</v>
      </c>
      <c r="D12" s="1" t="s">
        <v>182</v>
      </c>
      <c r="E12" s="1" t="s">
        <v>183</v>
      </c>
      <c r="F12" s="1" t="s">
        <v>161</v>
      </c>
      <c r="G12" s="1" t="s">
        <v>184</v>
      </c>
    </row>
    <row r="13" spans="2:7" x14ac:dyDescent="0.2">
      <c r="B13" s="1">
        <v>10</v>
      </c>
      <c r="C13" s="6" t="s">
        <v>584</v>
      </c>
      <c r="D13" s="1" t="s">
        <v>185</v>
      </c>
      <c r="E13" s="1" t="s">
        <v>186</v>
      </c>
      <c r="F13" s="1" t="s">
        <v>161</v>
      </c>
      <c r="G13" s="1" t="s">
        <v>187</v>
      </c>
    </row>
    <row r="14" spans="2:7" x14ac:dyDescent="0.2">
      <c r="B14" s="1">
        <v>11</v>
      </c>
      <c r="C14" s="6" t="s">
        <v>585</v>
      </c>
      <c r="D14" s="1" t="s">
        <v>188</v>
      </c>
      <c r="E14" s="1" t="s">
        <v>189</v>
      </c>
      <c r="F14" s="1" t="s">
        <v>161</v>
      </c>
      <c r="G14" s="1" t="s">
        <v>190</v>
      </c>
    </row>
    <row r="15" spans="2:7" x14ac:dyDescent="0.2">
      <c r="B15" s="1">
        <v>12</v>
      </c>
      <c r="C15" s="6" t="s">
        <v>586</v>
      </c>
      <c r="D15" s="1" t="s">
        <v>191</v>
      </c>
      <c r="E15" s="1" t="s">
        <v>192</v>
      </c>
      <c r="F15" s="1" t="s">
        <v>161</v>
      </c>
      <c r="G15" s="1" t="s">
        <v>193</v>
      </c>
    </row>
    <row r="16" spans="2:7" x14ac:dyDescent="0.2">
      <c r="B16" s="1">
        <v>13</v>
      </c>
      <c r="C16" s="6" t="s">
        <v>587</v>
      </c>
      <c r="D16" s="1" t="s">
        <v>194</v>
      </c>
      <c r="E16" s="1" t="s">
        <v>195</v>
      </c>
      <c r="F16" s="1" t="s">
        <v>161</v>
      </c>
      <c r="G16" s="1" t="s">
        <v>187</v>
      </c>
    </row>
    <row r="17" spans="2:7" x14ac:dyDescent="0.2">
      <c r="B17" s="1">
        <v>14</v>
      </c>
      <c r="C17" s="6" t="s">
        <v>588</v>
      </c>
      <c r="D17" s="1" t="s">
        <v>196</v>
      </c>
      <c r="E17" s="1" t="s">
        <v>197</v>
      </c>
      <c r="F17" s="1" t="s">
        <v>161</v>
      </c>
      <c r="G17" s="1" t="s">
        <v>174</v>
      </c>
    </row>
    <row r="18" spans="2:7" x14ac:dyDescent="0.2">
      <c r="B18" s="1">
        <v>15</v>
      </c>
      <c r="C18" s="6" t="s">
        <v>589</v>
      </c>
      <c r="D18" s="1" t="s">
        <v>198</v>
      </c>
      <c r="E18" s="1" t="s">
        <v>199</v>
      </c>
      <c r="F18" s="1" t="s">
        <v>161</v>
      </c>
      <c r="G18" s="1" t="s">
        <v>171</v>
      </c>
    </row>
    <row r="19" spans="2:7" x14ac:dyDescent="0.2">
      <c r="B19" s="1">
        <v>16</v>
      </c>
      <c r="C19" s="6" t="s">
        <v>590</v>
      </c>
      <c r="D19" s="1" t="s">
        <v>200</v>
      </c>
      <c r="E19" s="1" t="s">
        <v>201</v>
      </c>
      <c r="F19" s="1" t="s">
        <v>161</v>
      </c>
      <c r="G19" s="1" t="s">
        <v>202</v>
      </c>
    </row>
    <row r="20" spans="2:7" x14ac:dyDescent="0.2">
      <c r="B20" s="1">
        <v>17</v>
      </c>
      <c r="C20" s="6" t="s">
        <v>591</v>
      </c>
      <c r="D20" s="1" t="s">
        <v>203</v>
      </c>
      <c r="E20" s="1" t="s">
        <v>204</v>
      </c>
      <c r="F20" s="1" t="s">
        <v>161</v>
      </c>
      <c r="G20" s="1" t="s">
        <v>205</v>
      </c>
    </row>
    <row r="21" spans="2:7" x14ac:dyDescent="0.2">
      <c r="B21" s="1">
        <v>18</v>
      </c>
      <c r="C21" s="6" t="s">
        <v>592</v>
      </c>
      <c r="D21" s="1" t="s">
        <v>206</v>
      </c>
      <c r="E21" s="1" t="s">
        <v>170</v>
      </c>
      <c r="F21" s="1" t="s">
        <v>161</v>
      </c>
      <c r="G21" s="1" t="s">
        <v>207</v>
      </c>
    </row>
    <row r="22" spans="2:7" x14ac:dyDescent="0.2">
      <c r="B22" s="1">
        <v>19</v>
      </c>
      <c r="C22" s="6" t="s">
        <v>593</v>
      </c>
      <c r="D22" s="1" t="s">
        <v>208</v>
      </c>
      <c r="E22" s="1" t="s">
        <v>209</v>
      </c>
      <c r="F22" s="1" t="s">
        <v>161</v>
      </c>
      <c r="G22" s="1" t="s">
        <v>210</v>
      </c>
    </row>
    <row r="23" spans="2:7" x14ac:dyDescent="0.2">
      <c r="B23" s="1">
        <v>20</v>
      </c>
      <c r="C23" s="6" t="s">
        <v>594</v>
      </c>
      <c r="D23" s="1" t="s">
        <v>211</v>
      </c>
      <c r="E23" s="1" t="s">
        <v>212</v>
      </c>
      <c r="F23" s="1" t="s">
        <v>161</v>
      </c>
      <c r="G23" s="1" t="s">
        <v>213</v>
      </c>
    </row>
    <row r="24" spans="2:7" x14ac:dyDescent="0.2">
      <c r="B24" s="1">
        <v>21</v>
      </c>
      <c r="C24" s="6" t="s">
        <v>595</v>
      </c>
      <c r="D24" s="1" t="s">
        <v>214</v>
      </c>
      <c r="E24" s="1" t="s">
        <v>215</v>
      </c>
      <c r="F24" s="1" t="s">
        <v>161</v>
      </c>
      <c r="G24" s="1" t="s">
        <v>213</v>
      </c>
    </row>
    <row r="25" spans="2:7" x14ac:dyDescent="0.2">
      <c r="B25" s="1">
        <v>22</v>
      </c>
      <c r="C25" s="6" t="s">
        <v>596</v>
      </c>
      <c r="D25" s="1" t="s">
        <v>216</v>
      </c>
      <c r="E25" s="1" t="s">
        <v>217</v>
      </c>
      <c r="F25" s="1" t="s">
        <v>161</v>
      </c>
      <c r="G25" s="1" t="s">
        <v>218</v>
      </c>
    </row>
    <row r="26" spans="2:7" x14ac:dyDescent="0.2">
      <c r="B26" s="1">
        <v>23</v>
      </c>
      <c r="C26" s="6" t="s">
        <v>597</v>
      </c>
      <c r="D26" s="1" t="s">
        <v>219</v>
      </c>
      <c r="E26" s="1" t="s">
        <v>220</v>
      </c>
      <c r="F26" s="1" t="s">
        <v>161</v>
      </c>
      <c r="G26" s="1" t="s">
        <v>221</v>
      </c>
    </row>
    <row r="27" spans="2:7" x14ac:dyDescent="0.2">
      <c r="B27" s="1">
        <v>24</v>
      </c>
      <c r="C27" s="6" t="s">
        <v>598</v>
      </c>
      <c r="D27" s="1" t="s">
        <v>222</v>
      </c>
      <c r="E27" s="1" t="s">
        <v>183</v>
      </c>
      <c r="F27" s="1" t="s">
        <v>161</v>
      </c>
      <c r="G27" s="1" t="s">
        <v>210</v>
      </c>
    </row>
  </sheetData>
  <sheetProtection algorithmName="SHA-512" hashValue="1bz9fPrZ4aEzBTUg2TaC6Ne6QqojPrYAwH/fQc5fK0rELFrqDkKpiKXJVr1JsGMMOwnBWNVpGqPEzZoLoY9hJg==" saltValue="eUyHEv9ltcOct8qkKiw17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MenOverall</vt:lpstr>
      <vt:lpstr>WomenOverall</vt:lpstr>
      <vt:lpstr>Ssx-Men</vt:lpstr>
      <vt:lpstr>Invicta-Men</vt:lpstr>
      <vt:lpstr>Bton-Men</vt:lpstr>
      <vt:lpstr>Bxly-Men</vt:lpstr>
      <vt:lpstr>Chi-Men</vt:lpstr>
      <vt:lpstr>Ssx-Women</vt:lpstr>
      <vt:lpstr>Invicta-Women</vt:lpstr>
      <vt:lpstr>Bton-Women</vt:lpstr>
      <vt:lpstr>Bxly-Women</vt:lpstr>
      <vt:lpstr>Chi-Women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JGW</dc:creator>
  <cp:lastModifiedBy>Jim</cp:lastModifiedBy>
  <dcterms:created xsi:type="dcterms:W3CDTF">2015-04-11T13:01:10Z</dcterms:created>
  <dcterms:modified xsi:type="dcterms:W3CDTF">2015-07-19T07:59:08Z</dcterms:modified>
</cp:coreProperties>
</file>